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ristr\Desktop\"/>
    </mc:Choice>
  </mc:AlternateContent>
  <xr:revisionPtr revIDLastSave="0" documentId="13_ncr:1_{0EF10B75-1A1B-4D19-8089-C925688A937A}" xr6:coauthVersionLast="47" xr6:coauthVersionMax="47" xr10:uidLastSave="{00000000-0000-0000-0000-000000000000}"/>
  <bookViews>
    <workbookView xWindow="2865" yWindow="2145" windowWidth="21600" windowHeight="11385" activeTab="1" xr2:uid="{00000000-000D-0000-FFFF-FFFF00000000}"/>
  </bookViews>
  <sheets>
    <sheet name="Finansinės būklės" sheetId="1" r:id="rId1"/>
    <sheet name="Veiklos rezultatų" sheetId="4" r:id="rId2"/>
    <sheet name="Finansavimo sumos " sheetId="5" r:id="rId3"/>
  </sheets>
  <definedNames>
    <definedName name="_xlnm.Print_Titles" localSheetId="2">'Finansavimo sumos '!$10:$12</definedName>
    <definedName name="_xlnm.Print_Titles" localSheetId="0">'Finansinės būklės'!$19:$19</definedName>
    <definedName name="_xlnm.Print_Titles" localSheetId="1">'Veiklos rezultatų'!$20:$20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3" i="5" l="1"/>
  <c r="F13" i="5"/>
  <c r="G13" i="5"/>
  <c r="H13" i="5"/>
  <c r="I13" i="5"/>
  <c r="J13" i="5"/>
  <c r="K13" i="5"/>
  <c r="K25" i="5" s="1"/>
  <c r="L13" i="5"/>
  <c r="M13" i="5"/>
  <c r="M25" i="5" s="1"/>
  <c r="N14" i="5"/>
  <c r="E15" i="5"/>
  <c r="E13" i="5" s="1"/>
  <c r="E25" i="5" s="1"/>
  <c r="D16" i="5"/>
  <c r="N16" i="5" s="1"/>
  <c r="E16" i="5"/>
  <c r="F16" i="5"/>
  <c r="G16" i="5"/>
  <c r="H16" i="5"/>
  <c r="I16" i="5"/>
  <c r="J16" i="5"/>
  <c r="K16" i="5"/>
  <c r="L16" i="5"/>
  <c r="M16" i="5"/>
  <c r="N17" i="5"/>
  <c r="N18" i="5"/>
  <c r="D19" i="5"/>
  <c r="N19" i="5" s="1"/>
  <c r="E19" i="5"/>
  <c r="F19" i="5"/>
  <c r="G19" i="5"/>
  <c r="H19" i="5"/>
  <c r="I19" i="5"/>
  <c r="J19" i="5"/>
  <c r="K19" i="5"/>
  <c r="L19" i="5"/>
  <c r="M19" i="5"/>
  <c r="N20" i="5"/>
  <c r="N21" i="5"/>
  <c r="D22" i="5"/>
  <c r="N22" i="5" s="1"/>
  <c r="E22" i="5"/>
  <c r="F22" i="5"/>
  <c r="G22" i="5"/>
  <c r="H22" i="5"/>
  <c r="I22" i="5"/>
  <c r="J22" i="5"/>
  <c r="K22" i="5"/>
  <c r="L22" i="5"/>
  <c r="M22" i="5"/>
  <c r="N23" i="5"/>
  <c r="N24" i="5"/>
  <c r="D25" i="5"/>
  <c r="J25" i="5"/>
  <c r="J21" i="4"/>
  <c r="J46" i="4" s="1"/>
  <c r="J54" i="4" s="1"/>
  <c r="J56" i="4" s="1"/>
  <c r="I22" i="4"/>
  <c r="I21" i="4" s="1"/>
  <c r="I46" i="4" s="1"/>
  <c r="J22" i="4"/>
  <c r="I28" i="4"/>
  <c r="J28" i="4"/>
  <c r="I31" i="4"/>
  <c r="J31" i="4"/>
  <c r="I47" i="4"/>
  <c r="J47" i="4"/>
  <c r="L25" i="5" l="1"/>
  <c r="I25" i="5"/>
  <c r="G25" i="5"/>
  <c r="H25" i="5"/>
  <c r="F25" i="5"/>
  <c r="N25" i="5" s="1"/>
  <c r="N13" i="5"/>
  <c r="N15" i="5"/>
  <c r="I54" i="4"/>
  <c r="I56" i="4" s="1"/>
  <c r="H90" i="1"/>
  <c r="G90" i="1"/>
  <c r="H86" i="1"/>
  <c r="H84" i="1" s="1"/>
  <c r="G86" i="1"/>
  <c r="G84" i="1" s="1"/>
  <c r="H75" i="1"/>
  <c r="G75" i="1"/>
  <c r="G69" i="1" s="1"/>
  <c r="H69" i="1"/>
  <c r="H65" i="1"/>
  <c r="H64" i="1" s="1"/>
  <c r="G65" i="1"/>
  <c r="H59" i="1"/>
  <c r="G59" i="1"/>
  <c r="H49" i="1"/>
  <c r="G49" i="1"/>
  <c r="H42" i="1"/>
  <c r="G42" i="1"/>
  <c r="H41" i="1"/>
  <c r="G41" i="1"/>
  <c r="H27" i="1"/>
  <c r="H20" i="1" s="1"/>
  <c r="H58" i="1" s="1"/>
  <c r="G27" i="1"/>
  <c r="G20" i="1" s="1"/>
  <c r="G58" i="1" s="1"/>
  <c r="H21" i="1"/>
  <c r="G21" i="1"/>
  <c r="G64" i="1" l="1"/>
  <c r="G94" i="1" s="1"/>
  <c r="H9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ketvirtas</author>
  </authors>
  <commentList>
    <comment ref="G38" authorId="0" shapeId="0" xr:uid="{00000000-0006-0000-0000-000001000000}">
      <text>
        <r>
          <rPr>
            <sz val="9"/>
            <color indexed="8"/>
            <rFont val="Tahoma"/>
            <charset val="186"/>
          </rPr>
          <t>#02_1_G39#</t>
        </r>
      </text>
    </comment>
    <comment ref="G68" authorId="0" shapeId="0" xr:uid="{00000000-0006-0000-0000-000002000000}">
      <text>
        <r>
          <rPr>
            <sz val="9"/>
            <color indexed="8"/>
            <rFont val="Tahoma"/>
            <charset val="186"/>
          </rPr>
          <t>#02_1_G68#</t>
        </r>
      </text>
    </comment>
    <comment ref="G74" authorId="0" shapeId="0" xr:uid="{00000000-0006-0000-0000-000003000000}">
      <text>
        <r>
          <rPr>
            <sz val="9"/>
            <color indexed="8"/>
            <rFont val="Tahoma"/>
            <charset val="186"/>
          </rPr>
          <t>#02_1_G74#</t>
        </r>
      </text>
    </comment>
    <comment ref="G76" authorId="0" shapeId="0" xr:uid="{00000000-0006-0000-0000-000004000000}">
      <text>
        <r>
          <rPr>
            <sz val="9"/>
            <color indexed="8"/>
            <rFont val="Tahoma"/>
            <charset val="186"/>
          </rPr>
          <t>#02_1_G76#</t>
        </r>
      </text>
    </comment>
    <comment ref="G77" authorId="0" shapeId="0" xr:uid="{00000000-0006-0000-0000-000005000000}">
      <text>
        <r>
          <rPr>
            <sz val="9"/>
            <color indexed="8"/>
            <rFont val="Tahoma"/>
            <charset val="186"/>
          </rPr>
          <t>#02_1_G77#</t>
        </r>
      </text>
    </comment>
    <comment ref="G78" authorId="0" shapeId="0" xr:uid="{00000000-0006-0000-0000-000006000000}">
      <text>
        <r>
          <rPr>
            <sz val="9"/>
            <color indexed="8"/>
            <rFont val="Tahoma"/>
            <charset val="186"/>
          </rPr>
          <t>#02_1_G78#</t>
        </r>
      </text>
    </comment>
    <comment ref="G81" authorId="0" shapeId="0" xr:uid="{00000000-0006-0000-0000-000007000000}">
      <text>
        <r>
          <rPr>
            <sz val="9"/>
            <color indexed="8"/>
            <rFont val="Tahoma"/>
            <charset val="186"/>
          </rPr>
          <t>#02_1_G81#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ketvirtas</author>
  </authors>
  <commentList>
    <comment ref="I23" authorId="0" shapeId="0" xr:uid="{00000000-0006-0000-0100-000001000000}">
      <text>
        <r>
          <rPr>
            <sz val="9"/>
            <color indexed="8"/>
            <rFont val="Tahoma"/>
          </rPr>
          <t xml:space="preserve">#03_2_I23#
</t>
        </r>
      </text>
    </comment>
    <comment ref="I24" authorId="0" shapeId="0" xr:uid="{00000000-0006-0000-0100-000002000000}">
      <text>
        <r>
          <rPr>
            <sz val="9"/>
            <color indexed="8"/>
            <rFont val="Tahoma"/>
          </rPr>
          <t xml:space="preserve">#03_2_I24#
</t>
        </r>
      </text>
    </comment>
    <comment ref="I25" authorId="0" shapeId="0" xr:uid="{00000000-0006-0000-0100-000003000000}">
      <text>
        <r>
          <rPr>
            <sz val="9"/>
            <color indexed="8"/>
            <rFont val="Tahoma"/>
          </rPr>
          <t>#03_2_I25#</t>
        </r>
      </text>
    </comment>
    <comment ref="I26" authorId="0" shapeId="0" xr:uid="{00000000-0006-0000-0100-000004000000}">
      <text>
        <r>
          <rPr>
            <sz val="9"/>
            <color indexed="8"/>
            <rFont val="Tahoma"/>
          </rPr>
          <t>#03_2_I26#</t>
        </r>
      </text>
    </comment>
    <comment ref="I32" authorId="0" shapeId="0" xr:uid="{00000000-0006-0000-0100-000005000000}">
      <text>
        <r>
          <rPr>
            <sz val="9"/>
            <color indexed="8"/>
            <rFont val="Tahoma"/>
          </rPr>
          <t>#03_2_I32#</t>
        </r>
      </text>
    </comment>
    <comment ref="I33" authorId="0" shapeId="0" xr:uid="{00000000-0006-0000-0100-000006000000}">
      <text>
        <r>
          <rPr>
            <sz val="9"/>
            <color indexed="8"/>
            <rFont val="Tahoma"/>
          </rPr>
          <t>#03_2_I33#</t>
        </r>
      </text>
    </comment>
    <comment ref="I34" authorId="0" shapeId="0" xr:uid="{00000000-0006-0000-0100-000007000000}">
      <text>
        <r>
          <rPr>
            <sz val="9"/>
            <color indexed="8"/>
            <rFont val="Tahoma"/>
          </rPr>
          <t>#03_2_I34#</t>
        </r>
      </text>
    </comment>
    <comment ref="I35" authorId="0" shapeId="0" xr:uid="{00000000-0006-0000-0100-000008000000}">
      <text>
        <r>
          <rPr>
            <sz val="9"/>
            <color indexed="8"/>
            <rFont val="Tahoma"/>
          </rPr>
          <t>#03_2_I35#</t>
        </r>
      </text>
    </comment>
    <comment ref="I36" authorId="0" shapeId="0" xr:uid="{00000000-0006-0000-0100-000009000000}">
      <text>
        <r>
          <rPr>
            <sz val="9"/>
            <color indexed="8"/>
            <rFont val="Tahoma"/>
          </rPr>
          <t>#03_2_I36#</t>
        </r>
      </text>
    </comment>
    <comment ref="I37" authorId="0" shapeId="0" xr:uid="{00000000-0006-0000-0100-00000A000000}">
      <text>
        <r>
          <rPr>
            <sz val="9"/>
            <color indexed="8"/>
            <rFont val="Tahoma"/>
          </rPr>
          <t>#03_2_I37#</t>
        </r>
      </text>
    </comment>
    <comment ref="I38" authorId="0" shapeId="0" xr:uid="{00000000-0006-0000-0100-00000B000000}">
      <text>
        <r>
          <rPr>
            <sz val="9"/>
            <color indexed="8"/>
            <rFont val="Tahoma"/>
          </rPr>
          <t>#03_2_I38#</t>
        </r>
      </text>
    </comment>
    <comment ref="I39" authorId="0" shapeId="0" xr:uid="{00000000-0006-0000-0100-00000C000000}">
      <text>
        <r>
          <rPr>
            <sz val="9"/>
            <color indexed="8"/>
            <rFont val="Tahoma"/>
          </rPr>
          <t>#03_2_I39#</t>
        </r>
      </text>
    </comment>
    <comment ref="I40" authorId="0" shapeId="0" xr:uid="{00000000-0006-0000-0100-00000D000000}">
      <text>
        <r>
          <rPr>
            <sz val="9"/>
            <color indexed="8"/>
            <rFont val="Tahoma"/>
          </rPr>
          <t>#03_2_I40#</t>
        </r>
      </text>
    </comment>
    <comment ref="I41" authorId="0" shapeId="0" xr:uid="{00000000-0006-0000-0100-00000E000000}">
      <text>
        <r>
          <rPr>
            <sz val="9"/>
            <color indexed="8"/>
            <rFont val="Tahoma"/>
          </rPr>
          <t>#03_2_I41#</t>
        </r>
      </text>
    </comment>
    <comment ref="I42" authorId="0" shapeId="0" xr:uid="{00000000-0006-0000-0100-00000F000000}">
      <text>
        <r>
          <rPr>
            <sz val="9"/>
            <color indexed="8"/>
            <rFont val="Tahoma"/>
          </rPr>
          <t>#03_2_I42#</t>
        </r>
      </text>
    </comment>
    <comment ref="I43" authorId="0" shapeId="0" xr:uid="{00000000-0006-0000-0100-000010000000}">
      <text>
        <r>
          <rPr>
            <sz val="9"/>
            <color indexed="8"/>
            <rFont val="Tahoma"/>
          </rPr>
          <t>#03_2_I43#</t>
        </r>
      </text>
    </comment>
    <comment ref="I44" authorId="0" shapeId="0" xr:uid="{00000000-0006-0000-0100-000011000000}">
      <text>
        <r>
          <rPr>
            <sz val="9"/>
            <color indexed="8"/>
            <rFont val="Tahoma"/>
          </rPr>
          <t>#03_2_I44#</t>
        </r>
      </text>
    </comment>
    <comment ref="I45" authorId="0" shapeId="0" xr:uid="{00000000-0006-0000-0100-000012000000}">
      <text>
        <r>
          <rPr>
            <sz val="9"/>
            <color indexed="8"/>
            <rFont val="Tahoma"/>
          </rPr>
          <t>#03_2_I45#</t>
        </r>
      </text>
    </comment>
    <comment ref="I53" authorId="0" shapeId="0" xr:uid="{00000000-0006-0000-0100-000013000000}">
      <text>
        <r>
          <rPr>
            <sz val="9"/>
            <color indexed="8"/>
            <rFont val="Tahoma"/>
          </rPr>
          <t>#03_2_I53#</t>
        </r>
      </text>
    </comment>
    <comment ref="I55" authorId="0" shapeId="0" xr:uid="{00000000-0006-0000-0100-000014000000}">
      <text>
        <r>
          <rPr>
            <sz val="9"/>
            <color indexed="8"/>
            <rFont val="Tahoma"/>
          </rPr>
          <t>#03_2_I55#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Zita</author>
  </authors>
  <commentList>
    <comment ref="D14" authorId="0" shapeId="0" xr:uid="{C2DFB3A7-7913-42F3-9457-896F9CBB1230}">
      <text>
        <r>
          <rPr>
            <b/>
            <sz val="9"/>
            <color indexed="8"/>
            <rFont val="Tahoma"/>
            <family val="2"/>
            <charset val="186"/>
          </rPr>
          <t>#20_4_D14#</t>
        </r>
      </text>
    </comment>
    <comment ref="E14" authorId="0" shapeId="0" xr:uid="{E5F2F49C-FABF-4E5A-BA3C-DA24E0F4F6B7}">
      <text>
        <r>
          <rPr>
            <b/>
            <sz val="9"/>
            <color indexed="8"/>
            <rFont val="Tahoma"/>
            <family val="2"/>
            <charset val="186"/>
          </rPr>
          <t>#20_4_E14#</t>
        </r>
      </text>
    </comment>
    <comment ref="F14" authorId="0" shapeId="0" xr:uid="{3CEE6D34-1044-48C2-899A-A26E75830A6C}">
      <text>
        <r>
          <rPr>
            <b/>
            <sz val="9"/>
            <color indexed="8"/>
            <rFont val="Tahoma"/>
            <family val="2"/>
            <charset val="186"/>
          </rPr>
          <t>#20_4_F14#</t>
        </r>
      </text>
    </comment>
    <comment ref="G14" authorId="0" shapeId="0" xr:uid="{AA9B3F94-D611-4BDD-A960-F4494C86FC56}">
      <text>
        <r>
          <rPr>
            <b/>
            <sz val="9"/>
            <color indexed="8"/>
            <rFont val="Tahoma"/>
            <family val="2"/>
            <charset val="186"/>
          </rPr>
          <t>#20_4_G14#</t>
        </r>
      </text>
    </comment>
    <comment ref="H14" authorId="0" shapeId="0" xr:uid="{0F739201-3ECF-4A6E-81D2-CF3C05C1D955}">
      <text>
        <r>
          <rPr>
            <b/>
            <sz val="9"/>
            <color indexed="8"/>
            <rFont val="Tahoma"/>
            <family val="2"/>
            <charset val="186"/>
          </rPr>
          <t>#20_4_H14#</t>
        </r>
      </text>
    </comment>
    <comment ref="I14" authorId="0" shapeId="0" xr:uid="{7DF0E111-FCAC-4382-BC22-3DA4DB16C94A}">
      <text>
        <r>
          <rPr>
            <b/>
            <sz val="9"/>
            <color indexed="8"/>
            <rFont val="Tahoma"/>
            <family val="2"/>
            <charset val="186"/>
          </rPr>
          <t>#20_4_I14#</t>
        </r>
      </text>
    </comment>
    <comment ref="J14" authorId="0" shapeId="0" xr:uid="{76DFB69F-8918-4F1A-8088-619889FE2E6A}">
      <text>
        <r>
          <rPr>
            <b/>
            <sz val="9"/>
            <color indexed="8"/>
            <rFont val="Tahoma"/>
            <family val="2"/>
            <charset val="186"/>
          </rPr>
          <t>#20_4_J14#</t>
        </r>
      </text>
    </comment>
    <comment ref="K14" authorId="0" shapeId="0" xr:uid="{6B72E70C-4A2E-420D-B728-C352B9783A9F}">
      <text>
        <r>
          <rPr>
            <b/>
            <sz val="9"/>
            <color indexed="8"/>
            <rFont val="Tahoma"/>
            <family val="2"/>
            <charset val="186"/>
          </rPr>
          <t>#20_4_K14#</t>
        </r>
      </text>
    </comment>
    <comment ref="L14" authorId="0" shapeId="0" xr:uid="{D8D7A676-D6B4-4A61-8233-5950D7A78770}">
      <text>
        <r>
          <rPr>
            <b/>
            <sz val="9"/>
            <color indexed="8"/>
            <rFont val="Tahoma"/>
            <family val="2"/>
            <charset val="186"/>
          </rPr>
          <t>#20_4_L14#</t>
        </r>
      </text>
    </comment>
    <comment ref="M14" authorId="0" shapeId="0" xr:uid="{D6517ED4-0CF4-4A6D-A6F7-AA62B0B04A6C}">
      <text>
        <r>
          <rPr>
            <b/>
            <sz val="9"/>
            <color indexed="8"/>
            <rFont val="Tahoma"/>
            <family val="2"/>
            <charset val="186"/>
          </rPr>
          <t>#20_4_M14#</t>
        </r>
      </text>
    </comment>
    <comment ref="D15" authorId="0" shapeId="0" xr:uid="{1D68D4A2-4E31-47E7-9066-6B05D5CC65D9}">
      <text>
        <r>
          <rPr>
            <b/>
            <sz val="9"/>
            <color indexed="8"/>
            <rFont val="Tahoma"/>
            <family val="2"/>
            <charset val="186"/>
          </rPr>
          <t>#20_4_D15#</t>
        </r>
      </text>
    </comment>
    <comment ref="E15" authorId="0" shapeId="0" xr:uid="{1BE02CCD-A072-49CD-8356-DE9BEC67B831}">
      <text>
        <r>
          <rPr>
            <b/>
            <sz val="9"/>
            <color indexed="8"/>
            <rFont val="Tahoma"/>
            <family val="2"/>
            <charset val="186"/>
          </rPr>
          <t>#20_4_E15#</t>
        </r>
      </text>
    </comment>
    <comment ref="F15" authorId="0" shapeId="0" xr:uid="{F3DE63BD-52FF-49D1-8503-EB3234F09449}">
      <text>
        <r>
          <rPr>
            <b/>
            <sz val="9"/>
            <color indexed="8"/>
            <rFont val="Tahoma"/>
            <family val="2"/>
            <charset val="186"/>
          </rPr>
          <t>#20_4_F15#</t>
        </r>
      </text>
    </comment>
    <comment ref="G15" authorId="0" shapeId="0" xr:uid="{2368D89B-1F60-48F1-BFDF-0F5AE936CBC0}">
      <text>
        <r>
          <rPr>
            <b/>
            <sz val="9"/>
            <color indexed="8"/>
            <rFont val="Tahoma"/>
            <family val="2"/>
            <charset val="186"/>
          </rPr>
          <t>#20_4_G15#</t>
        </r>
      </text>
    </comment>
    <comment ref="H15" authorId="0" shapeId="0" xr:uid="{37E144DE-C8B6-456E-BE3C-31EF81C8F140}">
      <text>
        <r>
          <rPr>
            <b/>
            <sz val="9"/>
            <color indexed="8"/>
            <rFont val="Tahoma"/>
            <family val="2"/>
            <charset val="186"/>
          </rPr>
          <t>#20_4_H15#</t>
        </r>
      </text>
    </comment>
    <comment ref="I15" authorId="0" shapeId="0" xr:uid="{91FECDB2-DAEC-4B40-A874-8E08E44F51CE}">
      <text>
        <r>
          <rPr>
            <b/>
            <sz val="9"/>
            <color indexed="8"/>
            <rFont val="Tahoma"/>
            <family val="2"/>
            <charset val="186"/>
          </rPr>
          <t>#20_4_I15#</t>
        </r>
      </text>
    </comment>
    <comment ref="J15" authorId="0" shapeId="0" xr:uid="{AF20BDEA-996C-4F44-9814-F915F38DF09E}">
      <text>
        <r>
          <rPr>
            <b/>
            <sz val="9"/>
            <color indexed="8"/>
            <rFont val="Tahoma"/>
            <family val="2"/>
            <charset val="186"/>
          </rPr>
          <t>#20_4_J15#</t>
        </r>
      </text>
    </comment>
    <comment ref="K15" authorId="0" shapeId="0" xr:uid="{4AF3DB25-5D28-487B-9616-AFF6CF88DC0B}">
      <text>
        <r>
          <rPr>
            <b/>
            <sz val="9"/>
            <color indexed="8"/>
            <rFont val="Tahoma"/>
            <family val="2"/>
            <charset val="186"/>
          </rPr>
          <t>#20_4_K15#</t>
        </r>
      </text>
    </comment>
    <comment ref="L15" authorId="0" shapeId="0" xr:uid="{B2300BF9-24E1-4C96-B196-3EDFEFE013F7}">
      <text>
        <r>
          <rPr>
            <b/>
            <sz val="9"/>
            <color indexed="8"/>
            <rFont val="Tahoma"/>
            <family val="2"/>
            <charset val="186"/>
          </rPr>
          <t>#20_4_L15#</t>
        </r>
      </text>
    </comment>
    <comment ref="M15" authorId="0" shapeId="0" xr:uid="{78AE5EA9-2826-4C7F-9FB3-EB17C443B0AE}">
      <text>
        <r>
          <rPr>
            <b/>
            <sz val="9"/>
            <color indexed="8"/>
            <rFont val="Tahoma"/>
            <family val="2"/>
            <charset val="186"/>
          </rPr>
          <t>#20_4_M15#</t>
        </r>
      </text>
    </comment>
    <comment ref="D17" authorId="0" shapeId="0" xr:uid="{290E578B-FFF8-4357-9A34-5AB82100EC49}">
      <text>
        <r>
          <rPr>
            <b/>
            <sz val="9"/>
            <color indexed="8"/>
            <rFont val="Tahoma"/>
            <family val="2"/>
            <charset val="186"/>
          </rPr>
          <t>#20_4_D17#</t>
        </r>
      </text>
    </comment>
    <comment ref="E17" authorId="0" shapeId="0" xr:uid="{7FDA5464-1B9C-4761-A894-56042FE3EF2F}">
      <text>
        <r>
          <rPr>
            <b/>
            <sz val="9"/>
            <color indexed="8"/>
            <rFont val="Tahoma"/>
            <family val="2"/>
            <charset val="186"/>
          </rPr>
          <t>#20_4_E17#</t>
        </r>
      </text>
    </comment>
    <comment ref="F17" authorId="0" shapeId="0" xr:uid="{D434BB55-21B5-4737-9733-2CD7BD336BFD}">
      <text>
        <r>
          <rPr>
            <b/>
            <sz val="9"/>
            <color indexed="8"/>
            <rFont val="Tahoma"/>
            <family val="2"/>
            <charset val="186"/>
          </rPr>
          <t>#20_4_F17#</t>
        </r>
      </text>
    </comment>
    <comment ref="G17" authorId="0" shapeId="0" xr:uid="{4E067531-5D87-456D-83C8-91172ADE7F2A}">
      <text>
        <r>
          <rPr>
            <b/>
            <sz val="9"/>
            <color indexed="8"/>
            <rFont val="Tahoma"/>
            <family val="2"/>
            <charset val="186"/>
          </rPr>
          <t>#20_4_G17#</t>
        </r>
      </text>
    </comment>
    <comment ref="H17" authorId="0" shapeId="0" xr:uid="{73ECCE8C-53ED-4DCD-B405-DB2B061771D0}">
      <text>
        <r>
          <rPr>
            <b/>
            <sz val="9"/>
            <color indexed="8"/>
            <rFont val="Tahoma"/>
            <family val="2"/>
            <charset val="186"/>
          </rPr>
          <t>#20_4_H17#</t>
        </r>
      </text>
    </comment>
    <comment ref="I17" authorId="0" shapeId="0" xr:uid="{58C31128-4A1E-4CCE-BF56-ECEC6CF106D9}">
      <text>
        <r>
          <rPr>
            <b/>
            <sz val="9"/>
            <color indexed="8"/>
            <rFont val="Tahoma"/>
            <family val="2"/>
            <charset val="186"/>
          </rPr>
          <t>#20_4_I17#</t>
        </r>
      </text>
    </comment>
    <comment ref="J17" authorId="0" shapeId="0" xr:uid="{EE9E75D6-CAD9-44A5-8908-5D3C0B0DB8C3}">
      <text>
        <r>
          <rPr>
            <b/>
            <sz val="9"/>
            <color indexed="8"/>
            <rFont val="Tahoma"/>
            <family val="2"/>
            <charset val="186"/>
          </rPr>
          <t>#20_4_J17#</t>
        </r>
      </text>
    </comment>
    <comment ref="K17" authorId="0" shapeId="0" xr:uid="{CD7C4989-E4BF-4623-B8AA-9823AEFEDA5A}">
      <text>
        <r>
          <rPr>
            <b/>
            <sz val="9"/>
            <color indexed="8"/>
            <rFont val="Tahoma"/>
            <family val="2"/>
            <charset val="186"/>
          </rPr>
          <t>#20_4_K17#</t>
        </r>
      </text>
    </comment>
    <comment ref="L17" authorId="0" shapeId="0" xr:uid="{A1BB973F-6D2F-4566-B0AC-CE731095A212}">
      <text>
        <r>
          <rPr>
            <b/>
            <sz val="9"/>
            <color indexed="8"/>
            <rFont val="Tahoma"/>
            <family val="2"/>
            <charset val="186"/>
          </rPr>
          <t>#20_4_L17#</t>
        </r>
      </text>
    </comment>
    <comment ref="M17" authorId="0" shapeId="0" xr:uid="{11B6575B-E806-44FB-91AB-58B0456B429D}">
      <text>
        <r>
          <rPr>
            <b/>
            <sz val="9"/>
            <color indexed="8"/>
            <rFont val="Tahoma"/>
            <family val="2"/>
            <charset val="186"/>
          </rPr>
          <t>#20_4_M17#</t>
        </r>
      </text>
    </comment>
    <comment ref="D18" authorId="0" shapeId="0" xr:uid="{26F6405F-A38E-4BE6-93DA-A551363B5598}">
      <text>
        <r>
          <rPr>
            <b/>
            <sz val="9"/>
            <color indexed="8"/>
            <rFont val="Tahoma"/>
            <family val="2"/>
            <charset val="186"/>
          </rPr>
          <t>#20_4_D18#</t>
        </r>
      </text>
    </comment>
    <comment ref="E18" authorId="0" shapeId="0" xr:uid="{18AEA593-BAC5-4A82-A3FD-43388641518E}">
      <text>
        <r>
          <rPr>
            <b/>
            <sz val="9"/>
            <color indexed="8"/>
            <rFont val="Tahoma"/>
            <family val="2"/>
            <charset val="186"/>
          </rPr>
          <t>#20_4_E18#</t>
        </r>
      </text>
    </comment>
    <comment ref="F18" authorId="0" shapeId="0" xr:uid="{E5CF2B4C-25B9-4E3F-AB91-59C59324475C}">
      <text>
        <r>
          <rPr>
            <b/>
            <sz val="9"/>
            <color indexed="8"/>
            <rFont val="Tahoma"/>
            <family val="2"/>
            <charset val="186"/>
          </rPr>
          <t>#20_4_F18#</t>
        </r>
      </text>
    </comment>
    <comment ref="G18" authorId="0" shapeId="0" xr:uid="{99ED5C4E-459B-4046-9C4B-20D0AE48241B}">
      <text>
        <r>
          <rPr>
            <b/>
            <sz val="9"/>
            <color indexed="8"/>
            <rFont val="Tahoma"/>
            <family val="2"/>
            <charset val="186"/>
          </rPr>
          <t>#20_4_G18#</t>
        </r>
      </text>
    </comment>
    <comment ref="H18" authorId="0" shapeId="0" xr:uid="{B2B7AF32-A8FD-43CD-BD6E-8AF60EE268DB}">
      <text>
        <r>
          <rPr>
            <b/>
            <sz val="9"/>
            <color indexed="8"/>
            <rFont val="Tahoma"/>
            <family val="2"/>
            <charset val="186"/>
          </rPr>
          <t>#20_4_H18#</t>
        </r>
      </text>
    </comment>
    <comment ref="I18" authorId="0" shapeId="0" xr:uid="{234F493A-4C61-4DA3-B224-7EDDB5573AD4}">
      <text>
        <r>
          <rPr>
            <b/>
            <sz val="9"/>
            <color indexed="8"/>
            <rFont val="Tahoma"/>
            <family val="2"/>
            <charset val="186"/>
          </rPr>
          <t>#20_4_I18#</t>
        </r>
      </text>
    </comment>
    <comment ref="J18" authorId="0" shapeId="0" xr:uid="{15218CBB-04D5-49B0-9024-93E7731D0A8D}">
      <text>
        <r>
          <rPr>
            <b/>
            <sz val="9"/>
            <color indexed="8"/>
            <rFont val="Tahoma"/>
            <family val="2"/>
            <charset val="186"/>
          </rPr>
          <t>#20_4_J18#</t>
        </r>
      </text>
    </comment>
    <comment ref="K18" authorId="0" shapeId="0" xr:uid="{B38B01E0-D576-488F-BD76-7FBAC3D1C2CF}">
      <text>
        <r>
          <rPr>
            <b/>
            <sz val="9"/>
            <color indexed="8"/>
            <rFont val="Tahoma"/>
            <family val="2"/>
            <charset val="186"/>
          </rPr>
          <t>#20_4_K18#</t>
        </r>
      </text>
    </comment>
    <comment ref="L18" authorId="0" shapeId="0" xr:uid="{E0081EA6-FFE6-4B1F-932A-9DA10B5B1790}">
      <text>
        <r>
          <rPr>
            <b/>
            <sz val="9"/>
            <color indexed="8"/>
            <rFont val="Tahoma"/>
            <family val="2"/>
            <charset val="186"/>
          </rPr>
          <t>#20_4_L18#</t>
        </r>
      </text>
    </comment>
    <comment ref="M18" authorId="0" shapeId="0" xr:uid="{020E5FB2-A833-40D8-B04A-1F500235F68E}">
      <text>
        <r>
          <rPr>
            <b/>
            <sz val="9"/>
            <color indexed="8"/>
            <rFont val="Tahoma"/>
            <family val="2"/>
            <charset val="186"/>
          </rPr>
          <t>#20_4_M18#</t>
        </r>
      </text>
    </comment>
    <comment ref="D20" authorId="0" shapeId="0" xr:uid="{55592F53-B82D-4465-A28E-D6C2D6C8B73E}">
      <text>
        <r>
          <rPr>
            <b/>
            <sz val="9"/>
            <color indexed="8"/>
            <rFont val="Tahoma"/>
            <family val="2"/>
            <charset val="186"/>
          </rPr>
          <t>#20_4_D20#</t>
        </r>
      </text>
    </comment>
    <comment ref="E20" authorId="0" shapeId="0" xr:uid="{9228B55D-F28B-474C-A307-AD982FBDBD86}">
      <text>
        <r>
          <rPr>
            <b/>
            <sz val="9"/>
            <color indexed="8"/>
            <rFont val="Tahoma"/>
            <family val="2"/>
            <charset val="186"/>
          </rPr>
          <t>#20_4_E20#</t>
        </r>
      </text>
    </comment>
    <comment ref="F20" authorId="0" shapeId="0" xr:uid="{88B5950C-330C-4B4D-9210-728ED7D75882}">
      <text>
        <r>
          <rPr>
            <b/>
            <sz val="9"/>
            <color indexed="8"/>
            <rFont val="Tahoma"/>
            <family val="2"/>
            <charset val="186"/>
          </rPr>
          <t>#20_4_F20#</t>
        </r>
      </text>
    </comment>
    <comment ref="G20" authorId="0" shapeId="0" xr:uid="{EB5B1753-B1C3-4D3F-83FB-004A8FF82C4F}">
      <text>
        <r>
          <rPr>
            <b/>
            <sz val="9"/>
            <color indexed="8"/>
            <rFont val="Tahoma"/>
            <family val="2"/>
            <charset val="186"/>
          </rPr>
          <t>#20_4_G20#</t>
        </r>
      </text>
    </comment>
    <comment ref="H20" authorId="0" shapeId="0" xr:uid="{8FFFA77F-4998-4A5F-A07D-B8FEB304CE86}">
      <text>
        <r>
          <rPr>
            <b/>
            <sz val="9"/>
            <color indexed="8"/>
            <rFont val="Tahoma"/>
            <family val="2"/>
            <charset val="186"/>
          </rPr>
          <t>#20_4_H20#</t>
        </r>
      </text>
    </comment>
    <comment ref="I20" authorId="0" shapeId="0" xr:uid="{55007BAE-9012-41C4-8A00-3657DDBE4DEE}">
      <text>
        <r>
          <rPr>
            <b/>
            <sz val="9"/>
            <color indexed="8"/>
            <rFont val="Tahoma"/>
            <family val="2"/>
            <charset val="186"/>
          </rPr>
          <t>#20_4_I20#</t>
        </r>
      </text>
    </comment>
    <comment ref="J20" authorId="0" shapeId="0" xr:uid="{40ADC298-2BE9-4192-9619-54E40F998260}">
      <text>
        <r>
          <rPr>
            <b/>
            <sz val="9"/>
            <color indexed="8"/>
            <rFont val="Tahoma"/>
            <family val="2"/>
            <charset val="186"/>
          </rPr>
          <t>#20_4_J20#</t>
        </r>
      </text>
    </comment>
    <comment ref="K20" authorId="0" shapeId="0" xr:uid="{5710A4F5-6FE4-4A51-BC0C-FD0C00EEC811}">
      <text>
        <r>
          <rPr>
            <b/>
            <sz val="9"/>
            <color indexed="8"/>
            <rFont val="Tahoma"/>
            <family val="2"/>
            <charset val="186"/>
          </rPr>
          <t>#20_4_K20#</t>
        </r>
      </text>
    </comment>
    <comment ref="L20" authorId="0" shapeId="0" xr:uid="{BBA66B58-551E-4E1C-9D8D-F6CC91B6FEAB}">
      <text>
        <r>
          <rPr>
            <b/>
            <sz val="9"/>
            <color indexed="8"/>
            <rFont val="Tahoma"/>
            <family val="2"/>
            <charset val="186"/>
          </rPr>
          <t>#20_4_L20#</t>
        </r>
      </text>
    </comment>
    <comment ref="M20" authorId="0" shapeId="0" xr:uid="{50973E3B-8A0F-4151-B4C6-206B9D99CEFB}">
      <text>
        <r>
          <rPr>
            <b/>
            <sz val="9"/>
            <color indexed="8"/>
            <rFont val="Tahoma"/>
            <family val="2"/>
            <charset val="186"/>
          </rPr>
          <t>#20_4_M20#</t>
        </r>
      </text>
    </comment>
    <comment ref="D21" authorId="0" shapeId="0" xr:uid="{59A4D865-E28F-464D-95C4-E9DFA6A3EA5A}">
      <text>
        <r>
          <rPr>
            <b/>
            <sz val="9"/>
            <color indexed="8"/>
            <rFont val="Tahoma"/>
            <family val="2"/>
            <charset val="186"/>
          </rPr>
          <t>#20_4_D21#</t>
        </r>
      </text>
    </comment>
    <comment ref="E21" authorId="0" shapeId="0" xr:uid="{2F841C90-CD23-4E2D-93F3-1696FC70BFCA}">
      <text>
        <r>
          <rPr>
            <b/>
            <sz val="9"/>
            <color indexed="8"/>
            <rFont val="Tahoma"/>
            <family val="2"/>
            <charset val="186"/>
          </rPr>
          <t>#20_4_E21#</t>
        </r>
      </text>
    </comment>
    <comment ref="F21" authorId="0" shapeId="0" xr:uid="{B4A4B426-2DB6-45E9-BF7F-233DAD7DC977}">
      <text>
        <r>
          <rPr>
            <b/>
            <sz val="9"/>
            <color indexed="8"/>
            <rFont val="Tahoma"/>
            <family val="2"/>
            <charset val="186"/>
          </rPr>
          <t>#20_4_F21#</t>
        </r>
      </text>
    </comment>
    <comment ref="G21" authorId="0" shapeId="0" xr:uid="{C5DD7AB8-60E8-466D-9D5F-3CFCDFECB59C}">
      <text>
        <r>
          <rPr>
            <b/>
            <sz val="9"/>
            <color indexed="8"/>
            <rFont val="Tahoma"/>
            <family val="2"/>
            <charset val="186"/>
          </rPr>
          <t>#20_4_G21#</t>
        </r>
      </text>
    </comment>
    <comment ref="H21" authorId="0" shapeId="0" xr:uid="{B0E50CF0-2EE5-4D75-877A-B7DF4DA400FE}">
      <text>
        <r>
          <rPr>
            <b/>
            <sz val="9"/>
            <color indexed="8"/>
            <rFont val="Tahoma"/>
            <family val="2"/>
            <charset val="186"/>
          </rPr>
          <t>#20_4_H21#</t>
        </r>
      </text>
    </comment>
    <comment ref="I21" authorId="0" shapeId="0" xr:uid="{D7180766-C557-4443-B266-7662BAAA0F25}">
      <text>
        <r>
          <rPr>
            <b/>
            <sz val="9"/>
            <color indexed="8"/>
            <rFont val="Tahoma"/>
            <family val="2"/>
            <charset val="186"/>
          </rPr>
          <t>#20_4_I21#</t>
        </r>
      </text>
    </comment>
    <comment ref="J21" authorId="0" shapeId="0" xr:uid="{4F85B94B-9A80-4D0D-8ABE-F7D4AD93DE0E}">
      <text>
        <r>
          <rPr>
            <b/>
            <sz val="9"/>
            <color indexed="8"/>
            <rFont val="Tahoma"/>
            <family val="2"/>
            <charset val="186"/>
          </rPr>
          <t>#20_4_J21#</t>
        </r>
      </text>
    </comment>
    <comment ref="K21" authorId="0" shapeId="0" xr:uid="{C4B6D61E-4509-423C-9F3E-7F80F54A2035}">
      <text>
        <r>
          <rPr>
            <b/>
            <sz val="9"/>
            <color indexed="8"/>
            <rFont val="Tahoma"/>
            <family val="2"/>
            <charset val="186"/>
          </rPr>
          <t>#20_4_K21#</t>
        </r>
      </text>
    </comment>
    <comment ref="L21" authorId="0" shapeId="0" xr:uid="{2A3197FC-AC77-4E89-8BDB-9B7B08177D8A}">
      <text>
        <r>
          <rPr>
            <b/>
            <sz val="9"/>
            <color indexed="8"/>
            <rFont val="Tahoma"/>
            <family val="2"/>
            <charset val="186"/>
          </rPr>
          <t>#20_4_L21#</t>
        </r>
      </text>
    </comment>
    <comment ref="M21" authorId="0" shapeId="0" xr:uid="{DC4BD68A-05C2-4074-868E-F26BB24683AB}">
      <text>
        <r>
          <rPr>
            <b/>
            <sz val="9"/>
            <color indexed="8"/>
            <rFont val="Tahoma"/>
            <family val="2"/>
            <charset val="186"/>
          </rPr>
          <t>#20_4_M21#</t>
        </r>
      </text>
    </comment>
    <comment ref="D23" authorId="0" shapeId="0" xr:uid="{E7392005-AAC4-4D56-A343-15A685045C4F}">
      <text>
        <r>
          <rPr>
            <b/>
            <sz val="9"/>
            <color indexed="8"/>
            <rFont val="Tahoma"/>
            <family val="2"/>
            <charset val="186"/>
          </rPr>
          <t>#20_4_D23#</t>
        </r>
      </text>
    </comment>
    <comment ref="E23" authorId="0" shapeId="0" xr:uid="{2A19E019-C514-4FFF-AAA3-D6AA4623B896}">
      <text>
        <r>
          <rPr>
            <b/>
            <sz val="9"/>
            <color indexed="8"/>
            <rFont val="Tahoma"/>
            <family val="2"/>
            <charset val="186"/>
          </rPr>
          <t>#20_4_E23#</t>
        </r>
      </text>
    </comment>
    <comment ref="F23" authorId="0" shapeId="0" xr:uid="{4CBDD90B-17E2-43BC-86A5-604F97B83009}">
      <text>
        <r>
          <rPr>
            <b/>
            <sz val="9"/>
            <color indexed="8"/>
            <rFont val="Tahoma"/>
            <family val="2"/>
            <charset val="186"/>
          </rPr>
          <t>#20_4_F23#</t>
        </r>
      </text>
    </comment>
    <comment ref="G23" authorId="0" shapeId="0" xr:uid="{3F2B4393-42D8-423B-ABA2-65AFFD018968}">
      <text>
        <r>
          <rPr>
            <b/>
            <sz val="9"/>
            <color indexed="8"/>
            <rFont val="Tahoma"/>
            <family val="2"/>
            <charset val="186"/>
          </rPr>
          <t>#20_4_G23#</t>
        </r>
      </text>
    </comment>
    <comment ref="H23" authorId="0" shapeId="0" xr:uid="{24F24F6E-AE58-40AC-87DE-C70B5548D9C3}">
      <text>
        <r>
          <rPr>
            <b/>
            <sz val="9"/>
            <color indexed="8"/>
            <rFont val="Tahoma"/>
            <family val="2"/>
            <charset val="186"/>
          </rPr>
          <t>#20_4_H23#</t>
        </r>
      </text>
    </comment>
    <comment ref="I23" authorId="0" shapeId="0" xr:uid="{5E0B7780-0907-4B4E-BD38-7F9C9EB64B49}">
      <text>
        <r>
          <rPr>
            <b/>
            <sz val="9"/>
            <color indexed="8"/>
            <rFont val="Tahoma"/>
            <family val="2"/>
            <charset val="186"/>
          </rPr>
          <t>#20_4_I23#</t>
        </r>
      </text>
    </comment>
    <comment ref="J23" authorId="0" shapeId="0" xr:uid="{3B47EC4B-3E69-445F-80A9-3361661294D2}">
      <text>
        <r>
          <rPr>
            <b/>
            <sz val="9"/>
            <color indexed="8"/>
            <rFont val="Tahoma"/>
            <family val="2"/>
            <charset val="186"/>
          </rPr>
          <t>#20_4_J23#</t>
        </r>
      </text>
    </comment>
    <comment ref="K23" authorId="0" shapeId="0" xr:uid="{9DCCA092-ACB5-4B7A-BA25-753F535B6C70}">
      <text>
        <r>
          <rPr>
            <b/>
            <sz val="9"/>
            <color indexed="8"/>
            <rFont val="Tahoma"/>
            <family val="2"/>
            <charset val="186"/>
          </rPr>
          <t>#20_4_K23#</t>
        </r>
      </text>
    </comment>
    <comment ref="L23" authorId="0" shapeId="0" xr:uid="{9A933192-57DC-4020-9EC1-FDF92CD5FFFD}">
      <text>
        <r>
          <rPr>
            <b/>
            <sz val="9"/>
            <color indexed="8"/>
            <rFont val="Tahoma"/>
            <family val="2"/>
            <charset val="186"/>
          </rPr>
          <t>#20_4_L23#</t>
        </r>
      </text>
    </comment>
    <comment ref="M23" authorId="0" shapeId="0" xr:uid="{A2F5615C-2E68-4285-ABD5-AF37B6F04496}">
      <text>
        <r>
          <rPr>
            <b/>
            <sz val="9"/>
            <color indexed="8"/>
            <rFont val="Tahoma"/>
            <family val="2"/>
            <charset val="186"/>
          </rPr>
          <t>#20_4_M23#</t>
        </r>
      </text>
    </comment>
    <comment ref="D24" authorId="0" shapeId="0" xr:uid="{8571A3B8-62CC-4A61-BEEC-23D5DEC58770}">
      <text>
        <r>
          <rPr>
            <b/>
            <sz val="9"/>
            <color indexed="8"/>
            <rFont val="Tahoma"/>
            <family val="2"/>
            <charset val="186"/>
          </rPr>
          <t>#20_4_D24#</t>
        </r>
      </text>
    </comment>
    <comment ref="E24" authorId="0" shapeId="0" xr:uid="{06B1D526-DD1E-4A30-B621-DC03280379A5}">
      <text>
        <r>
          <rPr>
            <b/>
            <sz val="9"/>
            <color indexed="8"/>
            <rFont val="Tahoma"/>
            <family val="2"/>
            <charset val="186"/>
          </rPr>
          <t>#20_4_E24#</t>
        </r>
      </text>
    </comment>
    <comment ref="F24" authorId="0" shapeId="0" xr:uid="{1702B837-1DCB-44D7-81E3-8421B684AAF0}">
      <text>
        <r>
          <rPr>
            <b/>
            <sz val="9"/>
            <color indexed="8"/>
            <rFont val="Tahoma"/>
            <family val="2"/>
            <charset val="186"/>
          </rPr>
          <t>#20_4_F24#</t>
        </r>
      </text>
    </comment>
    <comment ref="G24" authorId="0" shapeId="0" xr:uid="{5A829EF3-A058-41A9-8A14-71608D9FB65D}">
      <text>
        <r>
          <rPr>
            <b/>
            <sz val="9"/>
            <color indexed="8"/>
            <rFont val="Tahoma"/>
            <family val="2"/>
            <charset val="186"/>
          </rPr>
          <t>#20_4_G24#</t>
        </r>
      </text>
    </comment>
    <comment ref="H24" authorId="0" shapeId="0" xr:uid="{35CE82E3-73BE-47AD-A38D-2A529D18164A}">
      <text>
        <r>
          <rPr>
            <b/>
            <sz val="9"/>
            <color indexed="8"/>
            <rFont val="Tahoma"/>
            <family val="2"/>
            <charset val="186"/>
          </rPr>
          <t>#20_4_H24#</t>
        </r>
      </text>
    </comment>
    <comment ref="I24" authorId="0" shapeId="0" xr:uid="{E4A42791-3C57-46FA-AFB4-34BC0FDA965D}">
      <text>
        <r>
          <rPr>
            <b/>
            <sz val="9"/>
            <color indexed="8"/>
            <rFont val="Tahoma"/>
            <family val="2"/>
            <charset val="186"/>
          </rPr>
          <t>#20_4_I24#</t>
        </r>
      </text>
    </comment>
    <comment ref="J24" authorId="0" shapeId="0" xr:uid="{812EFB3A-D7F2-411F-9459-26CA6B4E454E}">
      <text>
        <r>
          <rPr>
            <b/>
            <sz val="9"/>
            <color indexed="8"/>
            <rFont val="Tahoma"/>
            <family val="2"/>
            <charset val="186"/>
          </rPr>
          <t>#20_4_J24#</t>
        </r>
      </text>
    </comment>
    <comment ref="K24" authorId="0" shapeId="0" xr:uid="{D3377C8B-5E66-4404-BCE3-91246023459F}">
      <text>
        <r>
          <rPr>
            <b/>
            <sz val="9"/>
            <color indexed="8"/>
            <rFont val="Tahoma"/>
            <family val="2"/>
            <charset val="186"/>
          </rPr>
          <t>#20_4_K24#</t>
        </r>
      </text>
    </comment>
    <comment ref="L24" authorId="0" shapeId="0" xr:uid="{3B846188-DE95-450B-ACB4-8284ED32067C}">
      <text>
        <r>
          <rPr>
            <b/>
            <sz val="9"/>
            <color indexed="8"/>
            <rFont val="Tahoma"/>
            <family val="2"/>
            <charset val="186"/>
          </rPr>
          <t>#20_4_L24#</t>
        </r>
      </text>
    </comment>
    <comment ref="M24" authorId="0" shapeId="0" xr:uid="{532451D2-B32B-4C08-A5A7-F1BB1CD8BCF5}">
      <text>
        <r>
          <rPr>
            <b/>
            <sz val="9"/>
            <color indexed="8"/>
            <rFont val="Tahoma"/>
            <family val="2"/>
            <charset val="186"/>
          </rPr>
          <t>#20_4_M24#</t>
        </r>
      </text>
    </comment>
  </commentList>
</comments>
</file>

<file path=xl/sharedStrings.xml><?xml version="1.0" encoding="utf-8"?>
<sst xmlns="http://schemas.openxmlformats.org/spreadsheetml/2006/main" count="508" uniqueCount="282">
  <si>
    <t/>
  </si>
  <si>
    <t>2-ojo VSAFAS „Finansinės būklės ataskaita“</t>
  </si>
  <si>
    <t>2 priedas</t>
  </si>
  <si>
    <t>(Žemesniojo lygio viešojo sektoriaus subjektų, išskyrus mokesčių fondus ir išteklių fondus, finansinės būklės ataskaitos forma)</t>
  </si>
  <si>
    <t>Kretingalės pagrindinė mokykla</t>
  </si>
  <si>
    <r>
      <t>(viešojo sektoriaus subjekto arba viešojo sektoriaus subjektų grupės</t>
    </r>
    <r>
      <rPr>
        <b/>
        <sz val="10"/>
        <rFont val="Times New Roman"/>
        <family val="1"/>
        <charset val="186"/>
      </rPr>
      <t xml:space="preserve"> </t>
    </r>
    <r>
      <rPr>
        <sz val="10"/>
        <rFont val="Times New Roman"/>
        <family val="1"/>
        <charset val="186"/>
      </rPr>
      <t>pavadinimas)</t>
    </r>
  </si>
  <si>
    <t>(viešojo sektoriaus subjekto, parengusio finansinės būklės ataskaitą (konsoliduotąją finansinės būklės ataskaitą), kodas, adresas)</t>
  </si>
  <si>
    <t>FINANSINĖS BŪKLĖS ATASKAITA</t>
  </si>
  <si>
    <t>PAGAL  2023-03-31 D. DUOMENIS</t>
  </si>
  <si>
    <t>2023-04-24  Nr.____</t>
  </si>
  <si>
    <t>(data)</t>
  </si>
  <si>
    <t>Eil. Nr.</t>
  </si>
  <si>
    <t>Straipsniai</t>
  </si>
  <si>
    <t xml:space="preserve">Pastabos Nr. </t>
  </si>
  <si>
    <t>Paskutinė ataskaitinio laikotarpio diena</t>
  </si>
  <si>
    <t>Paskutinė praėjusio ataskaitinio laikotarpio diena</t>
  </si>
  <si>
    <t>A.</t>
  </si>
  <si>
    <t>ILGALAIKIS TURTAS</t>
  </si>
  <si>
    <t>I.</t>
  </si>
  <si>
    <t>Nematerialusis turtas</t>
  </si>
  <si>
    <t>I.1</t>
  </si>
  <si>
    <t>Plėtros darbai</t>
  </si>
  <si>
    <t>0</t>
  </si>
  <si>
    <t>I.2</t>
  </si>
  <si>
    <t>Programinė įranga ir jos licencijos</t>
  </si>
  <si>
    <t>I.3</t>
  </si>
  <si>
    <t>Kitas nematerialusis turtas</t>
  </si>
  <si>
    <t>I.4</t>
  </si>
  <si>
    <t>Nebaigti projektai ir išankstiniai mokėjimai</t>
  </si>
  <si>
    <t>I.5</t>
  </si>
  <si>
    <t>Prestižas</t>
  </si>
  <si>
    <t>II.</t>
  </si>
  <si>
    <t>Ilgalaikis materialusis turtas</t>
  </si>
  <si>
    <t>II.1</t>
  </si>
  <si>
    <t>Žemė</t>
  </si>
  <si>
    <t>II.2</t>
  </si>
  <si>
    <t>Pastatai</t>
  </si>
  <si>
    <t>II.3</t>
  </si>
  <si>
    <t>Infrastruktūros statiniai</t>
  </si>
  <si>
    <t>II.4</t>
  </si>
  <si>
    <t>Kiti statiniai</t>
  </si>
  <si>
    <t>II.5</t>
  </si>
  <si>
    <t>Mašinos ir įrenginiai</t>
  </si>
  <si>
    <t>II.6</t>
  </si>
  <si>
    <t>Transporto priemonės</t>
  </si>
  <si>
    <t>II.7</t>
  </si>
  <si>
    <t>Baldai, biuro įranga ir kitas ilgalaikis materialusis turtas</t>
  </si>
  <si>
    <t>II.8</t>
  </si>
  <si>
    <t>Kultūros ir kitos vertybės</t>
  </si>
  <si>
    <t>II.9</t>
  </si>
  <si>
    <t>Nebaigta statyba ir išankstiniai mokėjimai</t>
  </si>
  <si>
    <t>III.</t>
  </si>
  <si>
    <t>Ilgalaikis finansinis turtas</t>
  </si>
  <si>
    <t>IV.</t>
  </si>
  <si>
    <t>Mineraliniai ištekliai</t>
  </si>
  <si>
    <t>V.</t>
  </si>
  <si>
    <t>Kitas ilgalaikis turtas</t>
  </si>
  <si>
    <t>B.</t>
  </si>
  <si>
    <t>BIOLOGINIS TURTAS</t>
  </si>
  <si>
    <t>C.</t>
  </si>
  <si>
    <t>TRUMPALAIKIS TURTAS</t>
  </si>
  <si>
    <t>Atsargos</t>
  </si>
  <si>
    <t>Strateginės ir neliečiamosios atsargos</t>
  </si>
  <si>
    <t>Medžiagos, žaliavos ir ūkinis inventorius</t>
  </si>
  <si>
    <t>Nebaigta gaminti produkcija ir nebaigtos vykdyti sutartys</t>
  </si>
  <si>
    <t>Pagaminta produkcija, atsargos, skirtos parduoti (perduoti)</t>
  </si>
  <si>
    <t>Ilgalaikis materialusis ir biologinis turtas, skirtas parduoti</t>
  </si>
  <si>
    <t>Išankstiniai apmokėjimai</t>
  </si>
  <si>
    <r>
      <t>Per vienus</t>
    </r>
    <r>
      <rPr>
        <b/>
        <sz val="10"/>
        <rFont val="Times New Roman"/>
        <family val="1"/>
        <charset val="186"/>
      </rPr>
      <t xml:space="preserve"> </t>
    </r>
    <r>
      <rPr>
        <sz val="10"/>
        <rFont val="Times New Roman"/>
        <family val="1"/>
        <charset val="186"/>
      </rPr>
      <t>metus gautinos sumos</t>
    </r>
  </si>
  <si>
    <t>III.1</t>
  </si>
  <si>
    <t>Gautinos trumpalaikės finansinės sumos</t>
  </si>
  <si>
    <t>III.2</t>
  </si>
  <si>
    <t>Gautini mokesčiai ir socialinės įmokos</t>
  </si>
  <si>
    <t>III.3</t>
  </si>
  <si>
    <t>Gautinos finansavimo sumos</t>
  </si>
  <si>
    <t>III.4</t>
  </si>
  <si>
    <t>Gautinos sumos už turto naudojimą, parduotas prekes, turtą, paslaugas</t>
  </si>
  <si>
    <t>III.5</t>
  </si>
  <si>
    <t>Sukauptos gautinos sumos</t>
  </si>
  <si>
    <t>III.6</t>
  </si>
  <si>
    <t>Kitos gautinos sumos</t>
  </si>
  <si>
    <t>Trumpalaikės investicijos</t>
  </si>
  <si>
    <t>Pinigai ir pinigų ekvivalentai</t>
  </si>
  <si>
    <t>IŠ VISO TURTO:</t>
  </si>
  <si>
    <t>D.</t>
  </si>
  <si>
    <t>FINANSAVIMO SUMOS</t>
  </si>
  <si>
    <t xml:space="preserve">Iš valstybės biudžeto </t>
  </si>
  <si>
    <t>Iš savivaldybės biudžeto</t>
  </si>
  <si>
    <t>Iš Europos Sąjungos, užsienio valstybių ir tarptautinių organizacijų</t>
  </si>
  <si>
    <t xml:space="preserve">IV. </t>
  </si>
  <si>
    <t>Iš kitų šaltinių</t>
  </si>
  <si>
    <t>E.</t>
  </si>
  <si>
    <t>ĮSIPAREIGOJIMAI</t>
  </si>
  <si>
    <t>Ilgalaikiai įsipareigojimai</t>
  </si>
  <si>
    <t>Ilgalaikiai finansiniai įsipareigojimai</t>
  </si>
  <si>
    <t>Ilgalaikiai atidėjiniai</t>
  </si>
  <si>
    <t xml:space="preserve">I.3 </t>
  </si>
  <si>
    <t>Kiti ilgalaikiai įsipareigojimai</t>
  </si>
  <si>
    <t>Trumpalaikiai įsipareigojimai</t>
  </si>
  <si>
    <t>Ilgalaikių atidėjinių einamųjų metų dalis ir trumpalaikiai atidėjiniai</t>
  </si>
  <si>
    <t>Ilgalaikių įsipareigojimų einamųjų metų dalis</t>
  </si>
  <si>
    <t>Trumpalaikiai finansiniai įsipareigojimai</t>
  </si>
  <si>
    <t>Mokėtinos subsidijos, dotacijos ir finansavimo sumos</t>
  </si>
  <si>
    <t>Mokėtinos sumos į Europos Sąjungos biudžetą</t>
  </si>
  <si>
    <t>Mokėtinos sumos į biudžetus ir fondus</t>
  </si>
  <si>
    <t>II.6.1</t>
  </si>
  <si>
    <t>Grąžintinos finansavimo sumos</t>
  </si>
  <si>
    <t>II.6.2</t>
  </si>
  <si>
    <t>Kitos mokėtinos sumos biudžetui</t>
  </si>
  <si>
    <t>Mokėtinos socialinės išmokos</t>
  </si>
  <si>
    <t>Grąžintini mokesčiai, įmokos ir jų permokos</t>
  </si>
  <si>
    <t>Tiekėjams mokėtinos sumos</t>
  </si>
  <si>
    <t>II.10</t>
  </si>
  <si>
    <t>Su darbo santykiais susiję įsipareigojimai</t>
  </si>
  <si>
    <t>II.11</t>
  </si>
  <si>
    <t>Sukauptos mokėtinos sumos</t>
  </si>
  <si>
    <t>II.12</t>
  </si>
  <si>
    <t>Kiti trumpalaikiai įsipareigojimai</t>
  </si>
  <si>
    <t>F.</t>
  </si>
  <si>
    <t>GRYNASIS TURTAS</t>
  </si>
  <si>
    <t>Dalininkų kapitalas</t>
  </si>
  <si>
    <t>Rezervai</t>
  </si>
  <si>
    <t>Tikrosios vertės rezervas</t>
  </si>
  <si>
    <t>Kiti rezervai</t>
  </si>
  <si>
    <t>Nuosavybės metodo įtaka</t>
  </si>
  <si>
    <t>Sukauptas perviršis ar deficitas</t>
  </si>
  <si>
    <t>IV.1</t>
  </si>
  <si>
    <t>Einamųjų metų perviršis ar deficitas</t>
  </si>
  <si>
    <t>IV.2</t>
  </si>
  <si>
    <t>Ankstesnių metų perviršis ar deficitas</t>
  </si>
  <si>
    <t>G.</t>
  </si>
  <si>
    <t>MAŽUMOS DALIS</t>
  </si>
  <si>
    <t>IŠ VISO FINANSAVIMO SUMŲ, ĮSIPAREIGOJIMŲ, GRYNOJO TURTO IR MAŽUMOS DALIES:</t>
  </si>
  <si>
    <t>Jurgita Alčauskienė</t>
  </si>
  <si>
    <t>(viešojo sektoriaus subjekto vadovo arba jo įgalioto administracijos vadovo pareigų pavadinimas)</t>
  </si>
  <si>
    <t>(parašas)</t>
  </si>
  <si>
    <t>(vardas ir pavardė)</t>
  </si>
  <si>
    <t xml:space="preserve">(ataskaitą parengusio asmens pareigų pavadinimas)                   </t>
  </si>
  <si>
    <t xml:space="preserve">  (parašas)</t>
  </si>
  <si>
    <t xml:space="preserve">vyriausiasis buhalteris (buhalteris)                                                                                      </t>
  </si>
  <si>
    <t xml:space="preserve">(viešojo sektoriaus subjekto vadovas arba jo įgaliotas administracijos vadovas)                           </t>
  </si>
  <si>
    <t>TENKANTIS MAŽUMOS DALIAI</t>
  </si>
  <si>
    <t>TENKANTIS KONTROLIUOJANČIAJAM SUBJEKTUI</t>
  </si>
  <si>
    <t>GRYNASIS PERVIRŠIS AR DEFICITAS</t>
  </si>
  <si>
    <t>J.</t>
  </si>
  <si>
    <t>NUOSAVYBĖS METODO ĮTAKA</t>
  </si>
  <si>
    <t>GRYNASIS PERVIRŠIS AR DEFICITAS PRIEŠ NUOSAVYBĖS METODO ĮTAKĄ</t>
  </si>
  <si>
    <t>H.</t>
  </si>
  <si>
    <t>PELNO MOKESTIS</t>
  </si>
  <si>
    <t>APSKAITOS POLITIKOS KEITIMO IR ESMINIŲ APSKAITOS KLAIDŲ TAISYMO ĮTAKA</t>
  </si>
  <si>
    <t>FINANSINĖS IR INVESTICINĖS VEIKLOS REZULTATAS</t>
  </si>
  <si>
    <t>KITOS VEIKLOS SĄNAUDOS</t>
  </si>
  <si>
    <t>Kitos veiklos sąnaudos</t>
  </si>
  <si>
    <t xml:space="preserve">III. </t>
  </si>
  <si>
    <t>PERVESTINOS Į BIUDŽETĄ KITOS VEIKLOS PAJAMOS</t>
  </si>
  <si>
    <t>KITOS VEIKLOS PAJAMOS</t>
  </si>
  <si>
    <t>Kitos veiklos pajamos</t>
  </si>
  <si>
    <t xml:space="preserve">I. </t>
  </si>
  <si>
    <t>KITOS VEIKLOS REZULTATAS</t>
  </si>
  <si>
    <t>PAGRINDINĖS VEIKLOS PERVIRŠIS AR DEFICITAS</t>
  </si>
  <si>
    <t>KITOS</t>
  </si>
  <si>
    <t xml:space="preserve">Kitos </t>
  </si>
  <si>
    <t>XIV.</t>
  </si>
  <si>
    <t>KITŲ PASLAUGŲ</t>
  </si>
  <si>
    <t>kitų paslaugų</t>
  </si>
  <si>
    <t>XIII.</t>
  </si>
  <si>
    <t>FINANSAVIMO</t>
  </si>
  <si>
    <t>finansavimo</t>
  </si>
  <si>
    <t>XII.</t>
  </si>
  <si>
    <t>NUOMOS</t>
  </si>
  <si>
    <t>nuomos</t>
  </si>
  <si>
    <t>XI.</t>
  </si>
  <si>
    <t>SOCIALINIŲ IŠMOKŲ</t>
  </si>
  <si>
    <t>socialinių išmokų</t>
  </si>
  <si>
    <t>X.</t>
  </si>
  <si>
    <t>SUNAUDOTŲ IR PARDUOTŲ ATSARGŲ SAVIKAINA</t>
  </si>
  <si>
    <t>IX.</t>
  </si>
  <si>
    <t>NUVERTĖJIMO IR NURAŠYTŲ SUMŲ</t>
  </si>
  <si>
    <t>VIII.</t>
  </si>
  <si>
    <t>PAPRASTOJO REMONTO IR EKSPLOATAVIMO</t>
  </si>
  <si>
    <t>PAPRASTOJO Remonto IR EKSPLOATAVIMO</t>
  </si>
  <si>
    <t>VII.</t>
  </si>
  <si>
    <t>KVALIFIKACIJOS KĖLIMO</t>
  </si>
  <si>
    <t xml:space="preserve">Kvalifikacijos kėlimo </t>
  </si>
  <si>
    <t>VI.</t>
  </si>
  <si>
    <t>TRANSPORTO</t>
  </si>
  <si>
    <t xml:space="preserve">Transporto </t>
  </si>
  <si>
    <t>KOMANDIRUOČIŲ</t>
  </si>
  <si>
    <t xml:space="preserve">Komandiruočių </t>
  </si>
  <si>
    <t>KOMUNALINIŲ PASLAUGŲ IR RYŠIŲ</t>
  </si>
  <si>
    <t>KOMUNALINIŲ PASLAUGŲ IR ryšių</t>
  </si>
  <si>
    <t>NUSIDĖVĖJIMO IR AMORTIZACIJOS</t>
  </si>
  <si>
    <t>Nusidėvėjimo ir amortizacijos</t>
  </si>
  <si>
    <t>DARBO UŽMOKESČIO IR SOCIALINIO DRAUDIMO</t>
  </si>
  <si>
    <t xml:space="preserve">Darbo užmokesčio ir socialinio draudimo </t>
  </si>
  <si>
    <t>PAGRINDINĖS VEIKLOS SĄNAUDOS</t>
  </si>
  <si>
    <t>Pervestinų pagrindinės veiklos kitų pajamų suma</t>
  </si>
  <si>
    <t>III.2.</t>
  </si>
  <si>
    <t>Pagrindinės veiklos kitos pajamos</t>
  </si>
  <si>
    <t>III.1.</t>
  </si>
  <si>
    <t xml:space="preserve">PAGRINDINĖS VEIKLOS KITOS PAJAMOS </t>
  </si>
  <si>
    <t>MOKESČIŲ IR SOCIALINIŲ ĮMOKŲ PAJAMOS</t>
  </si>
  <si>
    <t>Iš kitų finansavimo šaltinių</t>
  </si>
  <si>
    <t>I.4.</t>
  </si>
  <si>
    <t>Iš ES, užsienio valstybių ir tarptautinių organizacijų lėšų</t>
  </si>
  <si>
    <t>I.3.</t>
  </si>
  <si>
    <t xml:space="preserve">Iš savivaldybių biudžetų </t>
  </si>
  <si>
    <t>I.2.</t>
  </si>
  <si>
    <t>I.1.</t>
  </si>
  <si>
    <t>FINANSAVIMO PAJAMOS</t>
  </si>
  <si>
    <t>PAGRINDINĖS VEIKLOS PAJAMOS</t>
  </si>
  <si>
    <t>Ataskaitinis laikotarpis</t>
  </si>
  <si>
    <t>Praėjęs ataskaitinis laikotarpis</t>
  </si>
  <si>
    <t>Pastabos Nr.</t>
  </si>
  <si>
    <t>VEIKLOS REZULTATŲ ATASKAITA</t>
  </si>
  <si>
    <t>arba konsoliduotąją veiklos rezultatų ataskaitą,  kodas, adresas)</t>
  </si>
  <si>
    <t>(viešojo sektoriaus subjekto, parengusio veiklos rezultatų ataskaitą</t>
  </si>
  <si>
    <t>(viešojo sektoriaus subjekto arba viešojo sektoriaus subjektų grupės pavadinimas)</t>
  </si>
  <si>
    <t>(įskaitant socialinės apsaugos fondus), veiklos rezultatų ataskaitos forma)</t>
  </si>
  <si>
    <t>(Žemesniojo lygio viešojo sektoriaus subjektų, išskyrus mokesčių fondus ir išteklių fondus</t>
  </si>
  <si>
    <t>3-iojo VSAFAS „Veiklos rezultatų ataskaita“</t>
  </si>
  <si>
    <t>* Šioje skiltyje rodomas finansavimo sumų pergrupavimas; praėjusio ataskaitinio laikotarpio klaidų taisymas; valiutos kurso įtaka pinigų likučiams, susijusiems su finansavimo sumomis; finansavimo sumų dalis, pagal 26-ojo VSAFAS „Fondų apskaita ir finansinių ataskaitų rinkinys“ 24 punktą pripažinta valstybės iždo finansavimo pajamomis.</t>
  </si>
  <si>
    <t>Iš viso finansavimo sumų</t>
  </si>
  <si>
    <t>5.</t>
  </si>
  <si>
    <t>kitoms išlaidoms kompensuoti</t>
  </si>
  <si>
    <t>4.2.</t>
  </si>
  <si>
    <t>nepiniginiam turtui įsigyti</t>
  </si>
  <si>
    <t>4.1.</t>
  </si>
  <si>
    <t>Iš kitų šaltinių:</t>
  </si>
  <si>
    <t>4.</t>
  </si>
  <si>
    <t>3.2.</t>
  </si>
  <si>
    <t>3.1.</t>
  </si>
  <si>
    <t>Iš Europos Sąjungos, užsienio valstybių ir tarptautinių organizacijų (finansavimo sumų dalis, kuri gaunama iš Europos Sąjungos, neįskaitant finansvimo sumų iš valstybės ar savivaldybės biudžetų ES  projektams finansuoti):</t>
  </si>
  <si>
    <t>3.</t>
  </si>
  <si>
    <t>2.2.</t>
  </si>
  <si>
    <t>2.1.</t>
  </si>
  <si>
    <t>Iš savivaldybės biudžeto (išskyrus  savivaldybės biudžeto asignavimų  dalį, gautą  iš Europos Sąjungos, užsienio valstybių ir tarptautinių organizacijų):</t>
  </si>
  <si>
    <t>2.</t>
  </si>
  <si>
    <t>1.2.</t>
  </si>
  <si>
    <t>1.1.</t>
  </si>
  <si>
    <t>Iš valstybės biudžeto (išskyrus valstybės biudžeto asignavimų dalį, gautą  iš Europos Sąjungos, užsienio valstybių ir tarptautinių organizacijų):</t>
  </si>
  <si>
    <t>1.</t>
  </si>
  <si>
    <t>11</t>
  </si>
  <si>
    <t xml:space="preserve"> Finansavimo sumų (gautinų) pasikeitimas</t>
  </si>
  <si>
    <t>Finansavimo sumos (grąžintos)</t>
  </si>
  <si>
    <t>Finansavimo sumų sumažėjimas dėl jų perdavimo ne viešojo sektoriaus subjektams</t>
  </si>
  <si>
    <t>Finansavimo sumų sumažėjimas dėl jų panaudojimo savo veiklai</t>
  </si>
  <si>
    <t>Finansavimo sumų sumažėjimas dėl turto pardavimo</t>
  </si>
  <si>
    <t>Perduota kitiems viešojo sektoriaus subjektams</t>
  </si>
  <si>
    <t>Neatlygintinai gautas turtas</t>
  </si>
  <si>
    <r>
      <t xml:space="preserve"> Finansavimo sumos (gautos), išskyrus neatlygintinai gautą turtą</t>
    </r>
    <r>
      <rPr>
        <b/>
        <strike/>
        <sz val="11"/>
        <rFont val="Times New Roman"/>
        <family val="1"/>
        <charset val="186"/>
      </rPr>
      <t xml:space="preserve"> </t>
    </r>
  </si>
  <si>
    <t>Finansavimo sumų pergrupavimas*</t>
  </si>
  <si>
    <t>Per ataskaitinį laikotarpį</t>
  </si>
  <si>
    <t>Finansavimo sumų likutis ataskaitinio laikotarpio pradžioje</t>
  </si>
  <si>
    <t>Finansavimo sumų likutis ataskaitinio laikotarpio pabaigoje</t>
  </si>
  <si>
    <t>Finansavimo sumos</t>
  </si>
  <si>
    <t>FINANSAVIMO SUMOS PAGAL ŠALTINĮ, TIKSLINĘ PASKIRTĮ IR JŲ POKYČIAI PER ATASKAITINĮ LAIKOTARPĮ</t>
  </si>
  <si>
    <t>finansinių ataskaitų aiškinamajame rašte forma)</t>
  </si>
  <si>
    <t>(Informacijos apie finansavimo sumas pagal šaltinį, tikslinę paskirtį ir jų pokyčius per ataskaitinį laikotarpį pateikimo žemesniojo lygio</t>
  </si>
  <si>
    <t xml:space="preserve">                                      4 priedas</t>
  </si>
  <si>
    <t xml:space="preserve">                                     20-ojo VSAFAS „Finansavimo sumos“</t>
  </si>
  <si>
    <t>Pateikimo valiuta ir tikslumas: eurais</t>
  </si>
  <si>
    <t xml:space="preserve">Pateikimo valiuta ir tikslumas: eurais </t>
  </si>
  <si>
    <t xml:space="preserve">Direktorė                                                                                                              </t>
  </si>
  <si>
    <t xml:space="preserve">Centralizuotos biudžetinių įstaigų apskaitos  skyriaus vedėja                                   </t>
  </si>
  <si>
    <t xml:space="preserve">Viktorija Kaprizkina        </t>
  </si>
  <si>
    <t xml:space="preserve">Direktorė                  </t>
  </si>
  <si>
    <t xml:space="preserve">Centralizuotos biudžetinių įstaigų apskaitos  skyriaus vedėja        </t>
  </si>
  <si>
    <t xml:space="preserve">Viktorija Kaprizkina       </t>
  </si>
  <si>
    <t>191790854, Klaipėdos g. 32, Kretingalė</t>
  </si>
  <si>
    <t>P03</t>
  </si>
  <si>
    <t>P04</t>
  </si>
  <si>
    <t>P08</t>
  </si>
  <si>
    <t>P09</t>
  </si>
  <si>
    <t>P10</t>
  </si>
  <si>
    <t>P11</t>
  </si>
  <si>
    <t>P12</t>
  </si>
  <si>
    <t>P15</t>
  </si>
  <si>
    <t>P17</t>
  </si>
  <si>
    <t>P18</t>
  </si>
  <si>
    <t>P21</t>
  </si>
  <si>
    <t>P22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</si>
</sst>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1">
    <font>
      <sz val="10"/>
      <name val="Arial"/>
      <charset val="186"/>
    </font>
    <font>
      <sz val="11"/>
      <color theme="1"/>
      <name val="Calibri"/>
      <family val="2"/>
      <charset val="186"/>
      <scheme val="minor"/>
    </font>
    <font>
      <sz val="18"/>
      <color theme="3"/>
      <name val="Calibri Light"/>
      <family val="2"/>
      <charset val="186"/>
      <scheme val="major"/>
    </font>
    <font>
      <b/>
      <sz val="15"/>
      <color theme="3"/>
      <name val="Calibri"/>
      <family val="2"/>
      <charset val="186"/>
      <scheme val="minor"/>
    </font>
    <font>
      <b/>
      <sz val="13"/>
      <color theme="3"/>
      <name val="Calibri"/>
      <family val="2"/>
      <charset val="186"/>
      <scheme val="minor"/>
    </font>
    <font>
      <b/>
      <sz val="11"/>
      <color theme="3"/>
      <name val="Calibri"/>
      <family val="2"/>
      <charset val="186"/>
      <scheme val="minor"/>
    </font>
    <font>
      <sz val="11"/>
      <color rgb="FF006100"/>
      <name val="Calibri"/>
      <family val="2"/>
      <charset val="186"/>
      <scheme val="minor"/>
    </font>
    <font>
      <sz val="11"/>
      <color rgb="FF9C0006"/>
      <name val="Calibri"/>
      <family val="2"/>
      <charset val="186"/>
      <scheme val="minor"/>
    </font>
    <font>
      <sz val="11"/>
      <color rgb="FF9C5700"/>
      <name val="Calibri"/>
      <family val="2"/>
      <charset val="186"/>
      <scheme val="minor"/>
    </font>
    <font>
      <sz val="11"/>
      <color rgb="FF3F3F76"/>
      <name val="Calibri"/>
      <family val="2"/>
      <charset val="186"/>
      <scheme val="minor"/>
    </font>
    <font>
      <b/>
      <sz val="11"/>
      <color rgb="FF3F3F3F"/>
      <name val="Calibri"/>
      <family val="2"/>
      <charset val="186"/>
      <scheme val="minor"/>
    </font>
    <font>
      <b/>
      <sz val="11"/>
      <color rgb="FFFA7D00"/>
      <name val="Calibri"/>
      <family val="2"/>
      <charset val="186"/>
      <scheme val="minor"/>
    </font>
    <font>
      <sz val="11"/>
      <color rgb="FFFA7D00"/>
      <name val="Calibri"/>
      <family val="2"/>
      <charset val="186"/>
      <scheme val="minor"/>
    </font>
    <font>
      <b/>
      <sz val="11"/>
      <color theme="0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i/>
      <sz val="11"/>
      <color rgb="FF7F7F7F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color theme="0"/>
      <name val="Calibri"/>
      <family val="2"/>
      <charset val="186"/>
      <scheme val="minor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9"/>
      <name val="Arial"/>
    </font>
    <font>
      <sz val="9"/>
      <name val="Times New Roman"/>
      <family val="1"/>
      <charset val="186"/>
    </font>
    <font>
      <b/>
      <sz val="10"/>
      <name val="Arial"/>
      <charset val="186"/>
    </font>
    <font>
      <u/>
      <sz val="10"/>
      <name val="Times New Roman"/>
      <family val="1"/>
      <charset val="186"/>
    </font>
    <font>
      <i/>
      <sz val="10"/>
      <name val="Times New Roman"/>
      <family val="1"/>
      <charset val="186"/>
    </font>
    <font>
      <strike/>
      <sz val="10"/>
      <name val="Times New Roman"/>
      <family val="1"/>
      <charset val="186"/>
    </font>
    <font>
      <sz val="9"/>
      <color indexed="8"/>
      <name val="Tahoma"/>
      <charset val="186"/>
    </font>
    <font>
      <sz val="10"/>
      <name val="Arial"/>
    </font>
    <font>
      <sz val="11"/>
      <name val="Arial"/>
    </font>
    <font>
      <sz val="11"/>
      <name val="Times New Roman"/>
      <family val="1"/>
      <charset val="186"/>
    </font>
    <font>
      <sz val="12"/>
      <name val="Times New Roman"/>
      <family val="1"/>
      <charset val="186"/>
    </font>
    <font>
      <sz val="12"/>
      <name val="Arial"/>
    </font>
    <font>
      <b/>
      <sz val="12"/>
      <name val="Times New Roman"/>
      <family val="1"/>
      <charset val="186"/>
    </font>
    <font>
      <b/>
      <sz val="12"/>
      <name val="Arial"/>
    </font>
    <font>
      <i/>
      <sz val="11"/>
      <name val="TimesNewRoman,Bold"/>
    </font>
    <font>
      <sz val="11"/>
      <name val="TimesNewRoman,Bold"/>
    </font>
    <font>
      <u/>
      <sz val="11"/>
      <name val="TimesNewRoman,Bold"/>
      <charset val="186"/>
    </font>
    <font>
      <b/>
      <sz val="11"/>
      <name val="TimesNewRoman,Bold"/>
    </font>
    <font>
      <sz val="12"/>
      <name val="TimesNewRoman,Bold"/>
    </font>
    <font>
      <b/>
      <sz val="12"/>
      <color indexed="8"/>
      <name val="Times New Roman"/>
      <family val="1"/>
      <charset val="186"/>
    </font>
    <font>
      <sz val="9"/>
      <color indexed="8"/>
      <name val="Tahoma"/>
    </font>
    <font>
      <sz val="10"/>
      <name val="Arial"/>
      <family val="2"/>
      <charset val="186"/>
    </font>
    <font>
      <sz val="9"/>
      <name val="Arial"/>
      <family val="2"/>
      <charset val="186"/>
    </font>
    <font>
      <b/>
      <sz val="11"/>
      <name val="Times New Roman"/>
      <family val="1"/>
      <charset val="186"/>
    </font>
    <font>
      <sz val="11"/>
      <color indexed="10"/>
      <name val="Times New Roman"/>
      <family val="1"/>
      <charset val="186"/>
    </font>
    <font>
      <b/>
      <strike/>
      <sz val="11"/>
      <name val="Times New Roman"/>
      <family val="1"/>
      <charset val="186"/>
    </font>
    <font>
      <b/>
      <sz val="9"/>
      <color indexed="8"/>
      <name val="Tahoma"/>
      <family val="2"/>
      <charset val="186"/>
    </font>
    <font>
      <u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2"/>
      <name val="Times New Roman"/>
      <family val="1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rgb="FFFFF2CC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7" fillId="0" borderId="0"/>
    <xf numFmtId="0" fontId="41" fillId="0" borderId="0"/>
  </cellStyleXfs>
  <cellXfs count="215">
    <xf numFmtId="0" fontId="0" fillId="0" borderId="0" xfId="0"/>
    <xf numFmtId="0" fontId="18" fillId="33" borderId="0" xfId="0" applyFont="1" applyFill="1" applyAlignment="1">
      <alignment vertical="center"/>
    </xf>
    <xf numFmtId="0" fontId="18" fillId="33" borderId="0" xfId="0" applyFont="1" applyFill="1" applyAlignment="1">
      <alignment vertical="center" wrapText="1"/>
    </xf>
    <xf numFmtId="0" fontId="18" fillId="33" borderId="0" xfId="0" applyFont="1" applyFill="1" applyBorder="1" applyAlignment="1">
      <alignment vertical="center" wrapText="1"/>
    </xf>
    <xf numFmtId="0" fontId="20" fillId="0" borderId="0" xfId="0" applyFont="1"/>
    <xf numFmtId="0" fontId="19" fillId="33" borderId="0" xfId="0" applyFont="1" applyFill="1" applyAlignment="1">
      <alignment horizontal="center" vertical="center" wrapText="1"/>
    </xf>
    <xf numFmtId="0" fontId="18" fillId="33" borderId="0" xfId="0" applyFont="1" applyFill="1" applyAlignment="1">
      <alignment horizontal="center" vertical="center" wrapText="1"/>
    </xf>
    <xf numFmtId="0" fontId="22" fillId="33" borderId="0" xfId="0" applyFont="1" applyFill="1" applyAlignment="1">
      <alignment horizontal="center" vertical="center" wrapText="1"/>
    </xf>
    <xf numFmtId="0" fontId="22" fillId="33" borderId="0" xfId="0" applyFont="1" applyFill="1" applyAlignment="1">
      <alignment vertical="center" wrapText="1"/>
    </xf>
    <xf numFmtId="0" fontId="19" fillId="0" borderId="12" xfId="0" applyFont="1" applyFill="1" applyBorder="1" applyAlignment="1">
      <alignment horizontal="center" vertical="center" wrapText="1"/>
    </xf>
    <xf numFmtId="0" fontId="19" fillId="33" borderId="12" xfId="0" applyFont="1" applyFill="1" applyBorder="1" applyAlignment="1">
      <alignment horizontal="center" vertical="center" wrapText="1"/>
    </xf>
    <xf numFmtId="49" fontId="19" fillId="33" borderId="14" xfId="0" applyNumberFormat="1" applyFont="1" applyFill="1" applyBorder="1" applyAlignment="1">
      <alignment horizontal="center" vertical="center" wrapText="1"/>
    </xf>
    <xf numFmtId="0" fontId="19" fillId="33" borderId="12" xfId="0" applyFont="1" applyFill="1" applyBorder="1" applyAlignment="1">
      <alignment horizontal="left" vertical="center"/>
    </xf>
    <xf numFmtId="0" fontId="19" fillId="33" borderId="14" xfId="0" applyFont="1" applyFill="1" applyBorder="1" applyAlignment="1">
      <alignment horizontal="left" vertical="center"/>
    </xf>
    <xf numFmtId="0" fontId="19" fillId="33" borderId="14" xfId="0" applyFont="1" applyFill="1" applyBorder="1" applyAlignment="1">
      <alignment horizontal="left" vertical="center" wrapText="1"/>
    </xf>
    <xf numFmtId="0" fontId="18" fillId="33" borderId="14" xfId="0" applyFont="1" applyFill="1" applyBorder="1" applyAlignment="1">
      <alignment horizontal="center" vertical="center" wrapText="1"/>
    </xf>
    <xf numFmtId="2" fontId="19" fillId="33" borderId="12" xfId="0" applyNumberFormat="1" applyFont="1" applyFill="1" applyBorder="1" applyAlignment="1">
      <alignment horizontal="right" vertical="center"/>
    </xf>
    <xf numFmtId="0" fontId="18" fillId="33" borderId="12" xfId="0" applyFont="1" applyFill="1" applyBorder="1" applyAlignment="1">
      <alignment horizontal="center" vertical="center" wrapText="1"/>
    </xf>
    <xf numFmtId="0" fontId="18" fillId="33" borderId="17" xfId="0" applyFont="1" applyFill="1" applyBorder="1" applyAlignment="1">
      <alignment horizontal="left" vertical="center"/>
    </xf>
    <xf numFmtId="0" fontId="25" fillId="33" borderId="18" xfId="0" applyFont="1" applyFill="1" applyBorder="1" applyAlignment="1">
      <alignment horizontal="left" vertical="center"/>
    </xf>
    <xf numFmtId="0" fontId="25" fillId="33" borderId="18" xfId="0" applyFont="1" applyFill="1" applyBorder="1" applyAlignment="1">
      <alignment horizontal="left" vertical="center" wrapText="1"/>
    </xf>
    <xf numFmtId="2" fontId="18" fillId="33" borderId="17" xfId="0" applyNumberFormat="1" applyFont="1" applyFill="1" applyBorder="1" applyAlignment="1">
      <alignment horizontal="right" vertical="center"/>
    </xf>
    <xf numFmtId="0" fontId="18" fillId="33" borderId="14" xfId="0" applyFont="1" applyFill="1" applyBorder="1" applyAlignment="1">
      <alignment horizontal="left" vertical="center"/>
    </xf>
    <xf numFmtId="0" fontId="18" fillId="33" borderId="15" xfId="0" applyFont="1" applyFill="1" applyBorder="1" applyAlignment="1">
      <alignment horizontal="left" vertical="center"/>
    </xf>
    <xf numFmtId="0" fontId="18" fillId="33" borderId="15" xfId="0" applyFont="1" applyFill="1" applyBorder="1" applyAlignment="1">
      <alignment horizontal="left" vertical="center" wrapText="1"/>
    </xf>
    <xf numFmtId="16" fontId="18" fillId="33" borderId="16" xfId="0" applyNumberFormat="1" applyFont="1" applyFill="1" applyBorder="1" applyAlignment="1">
      <alignment horizontal="center" vertical="center" wrapText="1"/>
    </xf>
    <xf numFmtId="0" fontId="18" fillId="33" borderId="16" xfId="0" applyFont="1" applyFill="1" applyBorder="1" applyAlignment="1">
      <alignment horizontal="left" vertical="center" wrapText="1"/>
    </xf>
    <xf numFmtId="16" fontId="18" fillId="33" borderId="12" xfId="0" applyNumberFormat="1" applyFont="1" applyFill="1" applyBorder="1" applyAlignment="1">
      <alignment horizontal="center" vertical="center" wrapText="1"/>
    </xf>
    <xf numFmtId="49" fontId="18" fillId="33" borderId="14" xfId="0" applyNumberFormat="1" applyFont="1" applyFill="1" applyBorder="1" applyAlignment="1">
      <alignment horizontal="center" vertical="center" wrapText="1"/>
    </xf>
    <xf numFmtId="0" fontId="18" fillId="33" borderId="16" xfId="0" applyFont="1" applyFill="1" applyBorder="1" applyAlignment="1">
      <alignment horizontal="left" vertical="center"/>
    </xf>
    <xf numFmtId="0" fontId="18" fillId="33" borderId="19" xfId="0" applyFont="1" applyFill="1" applyBorder="1" applyAlignment="1">
      <alignment horizontal="center" vertical="center" wrapText="1"/>
    </xf>
    <xf numFmtId="0" fontId="18" fillId="33" borderId="20" xfId="0" applyFont="1" applyFill="1" applyBorder="1" applyAlignment="1">
      <alignment horizontal="left" vertical="center"/>
    </xf>
    <xf numFmtId="0" fontId="18" fillId="33" borderId="13" xfId="0" applyFont="1" applyFill="1" applyBorder="1" applyAlignment="1">
      <alignment horizontal="left" vertical="center"/>
    </xf>
    <xf numFmtId="0" fontId="18" fillId="33" borderId="13" xfId="0" applyFont="1" applyFill="1" applyBorder="1" applyAlignment="1">
      <alignment horizontal="left" vertical="center" wrapText="1"/>
    </xf>
    <xf numFmtId="0" fontId="18" fillId="0" borderId="14" xfId="0" applyFont="1" applyFill="1" applyBorder="1" applyAlignment="1">
      <alignment horizontal="left" vertical="center"/>
    </xf>
    <xf numFmtId="0" fontId="18" fillId="0" borderId="15" xfId="0" applyFont="1" applyFill="1" applyBorder="1" applyAlignment="1">
      <alignment horizontal="left" vertical="center"/>
    </xf>
    <xf numFmtId="0" fontId="18" fillId="0" borderId="16" xfId="0" applyFont="1" applyFill="1" applyBorder="1" applyAlignment="1">
      <alignment horizontal="left" vertical="center" wrapText="1"/>
    </xf>
    <xf numFmtId="0" fontId="18" fillId="33" borderId="12" xfId="0" applyFont="1" applyFill="1" applyBorder="1" applyAlignment="1">
      <alignment horizontal="left" vertical="center"/>
    </xf>
    <xf numFmtId="0" fontId="18" fillId="33" borderId="12" xfId="0" applyFont="1" applyFill="1" applyBorder="1" applyAlignment="1">
      <alignment horizontal="left" vertical="center" wrapText="1"/>
    </xf>
    <xf numFmtId="0" fontId="18" fillId="33" borderId="14" xfId="0" applyFont="1" applyFill="1" applyBorder="1" applyAlignment="1">
      <alignment horizontal="left" vertical="center" wrapText="1"/>
    </xf>
    <xf numFmtId="0" fontId="19" fillId="0" borderId="12" xfId="0" applyFont="1" applyFill="1" applyBorder="1" applyAlignment="1">
      <alignment horizontal="left" vertical="center"/>
    </xf>
    <xf numFmtId="0" fontId="19" fillId="0" borderId="14" xfId="0" applyFont="1" applyFill="1" applyBorder="1" applyAlignment="1">
      <alignment horizontal="left" vertical="center"/>
    </xf>
    <xf numFmtId="0" fontId="19" fillId="0" borderId="14" xfId="0" applyFont="1" applyFill="1" applyBorder="1" applyAlignment="1">
      <alignment horizontal="left" vertical="center" wrapText="1"/>
    </xf>
    <xf numFmtId="0" fontId="18" fillId="0" borderId="12" xfId="0" applyFont="1" applyFill="1" applyBorder="1" applyAlignment="1">
      <alignment horizontal="center" vertical="center" wrapText="1"/>
    </xf>
    <xf numFmtId="0" fontId="18" fillId="0" borderId="17" xfId="0" applyFont="1" applyFill="1" applyBorder="1" applyAlignment="1">
      <alignment horizontal="left" vertical="center"/>
    </xf>
    <xf numFmtId="0" fontId="18" fillId="0" borderId="18" xfId="0" applyFont="1" applyFill="1" applyBorder="1" applyAlignment="1">
      <alignment horizontal="left" vertical="center"/>
    </xf>
    <xf numFmtId="0" fontId="18" fillId="0" borderId="18" xfId="0" applyFont="1" applyFill="1" applyBorder="1" applyAlignment="1">
      <alignment horizontal="left" vertical="center" wrapText="1"/>
    </xf>
    <xf numFmtId="0" fontId="18" fillId="0" borderId="14" xfId="0" applyFont="1" applyFill="1" applyBorder="1" applyAlignment="1">
      <alignment horizontal="center" vertical="center" wrapText="1"/>
    </xf>
    <xf numFmtId="0" fontId="18" fillId="0" borderId="15" xfId="0" applyFont="1" applyFill="1" applyBorder="1" applyAlignment="1">
      <alignment horizontal="left" vertical="center" wrapText="1"/>
    </xf>
    <xf numFmtId="0" fontId="18" fillId="0" borderId="19" xfId="0" applyFont="1" applyFill="1" applyBorder="1" applyAlignment="1">
      <alignment horizontal="left" vertical="center"/>
    </xf>
    <xf numFmtId="0" fontId="18" fillId="0" borderId="21" xfId="0" applyFont="1" applyFill="1" applyBorder="1" applyAlignment="1">
      <alignment horizontal="left" vertical="center"/>
    </xf>
    <xf numFmtId="0" fontId="18" fillId="0" borderId="21" xfId="0" applyFont="1" applyFill="1" applyBorder="1" applyAlignment="1">
      <alignment horizontal="left" vertical="center" wrapText="1"/>
    </xf>
    <xf numFmtId="0" fontId="18" fillId="0" borderId="11" xfId="0" applyFont="1" applyFill="1" applyBorder="1" applyAlignment="1">
      <alignment horizontal="left" vertical="center"/>
    </xf>
    <xf numFmtId="0" fontId="18" fillId="0" borderId="11" xfId="0" applyFont="1" applyFill="1" applyBorder="1" applyAlignment="1">
      <alignment horizontal="left" vertical="center" wrapText="1"/>
    </xf>
    <xf numFmtId="0" fontId="18" fillId="0" borderId="14" xfId="0" applyFont="1" applyFill="1" applyBorder="1" applyAlignment="1">
      <alignment horizontal="center" vertical="center"/>
    </xf>
    <xf numFmtId="0" fontId="18" fillId="0" borderId="16" xfId="0" applyFont="1" applyFill="1" applyBorder="1" applyAlignment="1">
      <alignment horizontal="left" vertical="center"/>
    </xf>
    <xf numFmtId="16" fontId="18" fillId="0" borderId="12" xfId="0" applyNumberFormat="1" applyFont="1" applyFill="1" applyBorder="1" applyAlignment="1">
      <alignment horizontal="center" vertical="center"/>
    </xf>
    <xf numFmtId="0" fontId="18" fillId="0" borderId="12" xfId="0" applyFont="1" applyFill="1" applyBorder="1" applyAlignment="1">
      <alignment horizontal="left" vertical="center"/>
    </xf>
    <xf numFmtId="0" fontId="18" fillId="0" borderId="12" xfId="0" applyFont="1" applyFill="1" applyBorder="1" applyAlignment="1">
      <alignment horizontal="left" vertical="center" wrapText="1"/>
    </xf>
    <xf numFmtId="0" fontId="19" fillId="33" borderId="12" xfId="0" applyFont="1" applyFill="1" applyBorder="1" applyAlignment="1">
      <alignment horizontal="left" vertical="center" wrapText="1"/>
    </xf>
    <xf numFmtId="0" fontId="18" fillId="33" borderId="18" xfId="0" applyFont="1" applyFill="1" applyBorder="1" applyAlignment="1">
      <alignment horizontal="left" vertical="center"/>
    </xf>
    <xf numFmtId="0" fontId="18" fillId="33" borderId="18" xfId="0" applyFont="1" applyFill="1" applyBorder="1" applyAlignment="1">
      <alignment horizontal="left" vertical="center" wrapText="1"/>
    </xf>
    <xf numFmtId="0" fontId="25" fillId="33" borderId="14" xfId="0" applyFont="1" applyFill="1" applyBorder="1" applyAlignment="1">
      <alignment horizontal="left" vertical="center"/>
    </xf>
    <xf numFmtId="0" fontId="25" fillId="33" borderId="16" xfId="0" applyFont="1" applyFill="1" applyBorder="1" applyAlignment="1">
      <alignment horizontal="left" vertical="center" wrapText="1"/>
    </xf>
    <xf numFmtId="0" fontId="18" fillId="0" borderId="0" xfId="0" applyFont="1" applyFill="1" applyAlignment="1">
      <alignment vertical="center" wrapText="1"/>
    </xf>
    <xf numFmtId="0" fontId="18" fillId="0" borderId="20" xfId="0" applyFont="1" applyFill="1" applyBorder="1" applyAlignment="1">
      <alignment horizontal="left" vertical="center"/>
    </xf>
    <xf numFmtId="0" fontId="18" fillId="0" borderId="13" xfId="0" applyFont="1" applyFill="1" applyBorder="1" applyAlignment="1">
      <alignment horizontal="left" vertical="center"/>
    </xf>
    <xf numFmtId="0" fontId="18" fillId="0" borderId="13" xfId="0" applyFont="1" applyFill="1" applyBorder="1" applyAlignment="1">
      <alignment horizontal="left" vertical="center" wrapText="1"/>
    </xf>
    <xf numFmtId="0" fontId="18" fillId="33" borderId="18" xfId="0" applyFont="1" applyFill="1" applyBorder="1" applyAlignment="1">
      <alignment horizontal="center" vertical="center" wrapText="1"/>
    </xf>
    <xf numFmtId="0" fontId="18" fillId="0" borderId="22" xfId="0" applyFont="1" applyFill="1" applyBorder="1" applyAlignment="1">
      <alignment horizontal="left" vertical="center"/>
    </xf>
    <xf numFmtId="0" fontId="18" fillId="33" borderId="15" xfId="0" applyFont="1" applyFill="1" applyBorder="1" applyAlignment="1">
      <alignment horizontal="center" vertical="center" wrapText="1"/>
    </xf>
    <xf numFmtId="0" fontId="18" fillId="33" borderId="21" xfId="0" applyFont="1" applyFill="1" applyBorder="1" applyAlignment="1">
      <alignment horizontal="center" vertical="center" wrapText="1"/>
    </xf>
    <xf numFmtId="0" fontId="18" fillId="0" borderId="23" xfId="0" applyFont="1" applyFill="1" applyBorder="1" applyAlignment="1">
      <alignment horizontal="left" vertical="center"/>
    </xf>
    <xf numFmtId="0" fontId="18" fillId="0" borderId="0" xfId="0" applyFont="1" applyFill="1" applyBorder="1" applyAlignment="1">
      <alignment horizontal="left" vertical="center" wrapText="1"/>
    </xf>
    <xf numFmtId="0" fontId="18" fillId="0" borderId="24" xfId="0" applyFont="1" applyFill="1" applyBorder="1" applyAlignment="1">
      <alignment horizontal="left" vertical="center"/>
    </xf>
    <xf numFmtId="0" fontId="18" fillId="0" borderId="10" xfId="0" applyFont="1" applyFill="1" applyBorder="1" applyAlignment="1">
      <alignment horizontal="left" vertical="center" wrapText="1"/>
    </xf>
    <xf numFmtId="0" fontId="25" fillId="0" borderId="14" xfId="0" applyFont="1" applyFill="1" applyBorder="1" applyAlignment="1">
      <alignment horizontal="left" vertical="center"/>
    </xf>
    <xf numFmtId="0" fontId="25" fillId="0" borderId="16" xfId="0" applyFont="1" applyFill="1" applyBorder="1" applyAlignment="1">
      <alignment horizontal="left" vertical="center" wrapText="1"/>
    </xf>
    <xf numFmtId="0" fontId="19" fillId="33" borderId="19" xfId="0" applyFont="1" applyFill="1" applyBorder="1" applyAlignment="1">
      <alignment horizontal="left" vertical="center"/>
    </xf>
    <xf numFmtId="0" fontId="19" fillId="33" borderId="21" xfId="0" applyFont="1" applyFill="1" applyBorder="1" applyAlignment="1">
      <alignment horizontal="left" vertical="center"/>
    </xf>
    <xf numFmtId="0" fontId="19" fillId="33" borderId="21" xfId="0" applyFont="1" applyFill="1" applyBorder="1" applyAlignment="1">
      <alignment horizontal="left" vertical="center" wrapText="1"/>
    </xf>
    <xf numFmtId="0" fontId="19" fillId="33" borderId="16" xfId="0" applyFont="1" applyFill="1" applyBorder="1" applyAlignment="1">
      <alignment horizontal="left" vertical="center" wrapText="1"/>
    </xf>
    <xf numFmtId="2" fontId="18" fillId="33" borderId="12" xfId="0" applyNumberFormat="1" applyFont="1" applyFill="1" applyBorder="1" applyAlignment="1">
      <alignment horizontal="right" vertical="center"/>
    </xf>
    <xf numFmtId="0" fontId="19" fillId="33" borderId="0" xfId="0" applyFont="1" applyFill="1" applyBorder="1" applyAlignment="1">
      <alignment horizontal="left" vertical="center" wrapText="1"/>
    </xf>
    <xf numFmtId="0" fontId="18" fillId="33" borderId="0" xfId="0" applyFont="1" applyFill="1" applyBorder="1" applyAlignment="1">
      <alignment horizontal="left" vertical="center" wrapText="1"/>
    </xf>
    <xf numFmtId="0" fontId="0" fillId="33" borderId="10" xfId="0" applyFill="1" applyBorder="1" applyAlignment="1">
      <alignment vertical="center" wrapText="1"/>
    </xf>
    <xf numFmtId="0" fontId="0" fillId="0" borderId="10" xfId="0" applyFill="1" applyBorder="1" applyAlignment="1">
      <alignment vertical="center" wrapText="1"/>
    </xf>
    <xf numFmtId="0" fontId="0" fillId="0" borderId="0" xfId="0" applyNumberFormat="1" applyFont="1" applyFill="1" applyBorder="1" applyAlignment="1" applyProtection="1"/>
    <xf numFmtId="0" fontId="27" fillId="0" borderId="0" xfId="42" applyAlignment="1">
      <alignment vertical="center"/>
    </xf>
    <xf numFmtId="0" fontId="28" fillId="0" borderId="0" xfId="42" applyFont="1" applyAlignment="1">
      <alignment vertical="center"/>
    </xf>
    <xf numFmtId="0" fontId="18" fillId="0" borderId="0" xfId="42" applyFont="1" applyAlignment="1">
      <alignment horizontal="center" vertical="top" wrapText="1"/>
    </xf>
    <xf numFmtId="0" fontId="29" fillId="0" borderId="0" xfId="42" applyFont="1" applyAlignment="1">
      <alignment horizontal="center" vertical="top" wrapText="1"/>
    </xf>
    <xf numFmtId="0" fontId="29" fillId="0" borderId="0" xfId="42" applyFont="1" applyAlignment="1">
      <alignment horizontal="left" vertical="top" wrapText="1"/>
    </xf>
    <xf numFmtId="0" fontId="18" fillId="0" borderId="0" xfId="42" applyFont="1" applyAlignment="1">
      <alignment vertical="center" wrapText="1"/>
    </xf>
    <xf numFmtId="2" fontId="30" fillId="0" borderId="12" xfId="42" applyNumberFormat="1" applyFont="1" applyBorder="1" applyAlignment="1">
      <alignment horizontal="right" vertical="center"/>
    </xf>
    <xf numFmtId="0" fontId="31" fillId="0" borderId="12" xfId="42" applyFont="1" applyBorder="1" applyAlignment="1">
      <alignment horizontal="center" vertical="center"/>
    </xf>
    <xf numFmtId="0" fontId="30" fillId="0" borderId="12" xfId="42" applyFont="1" applyBorder="1" applyAlignment="1">
      <alignment horizontal="left" vertical="center"/>
    </xf>
    <xf numFmtId="0" fontId="30" fillId="0" borderId="12" xfId="42" applyFont="1" applyBorder="1" applyAlignment="1">
      <alignment vertical="center"/>
    </xf>
    <xf numFmtId="2" fontId="32" fillId="0" borderId="12" xfId="42" applyNumberFormat="1" applyFont="1" applyBorder="1" applyAlignment="1">
      <alignment horizontal="right" vertical="center"/>
    </xf>
    <xf numFmtId="0" fontId="33" fillId="0" borderId="12" xfId="42" applyFont="1" applyBorder="1" applyAlignment="1">
      <alignment horizontal="center" vertical="center"/>
    </xf>
    <xf numFmtId="0" fontId="32" fillId="0" borderId="12" xfId="42" applyFont="1" applyBorder="1" applyAlignment="1">
      <alignment horizontal="left" vertical="center"/>
    </xf>
    <xf numFmtId="0" fontId="32" fillId="0" borderId="12" xfId="42" applyFont="1" applyBorder="1" applyAlignment="1">
      <alignment vertical="center"/>
    </xf>
    <xf numFmtId="2" fontId="30" fillId="33" borderId="17" xfId="42" applyNumberFormat="1" applyFont="1" applyFill="1" applyBorder="1" applyAlignment="1">
      <alignment horizontal="right" vertical="center"/>
    </xf>
    <xf numFmtId="0" fontId="32" fillId="0" borderId="12" xfId="42" applyFont="1" applyBorder="1" applyAlignment="1">
      <alignment horizontal="center" vertical="center"/>
    </xf>
    <xf numFmtId="0" fontId="30" fillId="0" borderId="12" xfId="42" applyFont="1" applyBorder="1" applyAlignment="1">
      <alignment horizontal="center" vertical="center"/>
    </xf>
    <xf numFmtId="0" fontId="30" fillId="0" borderId="12" xfId="42" applyFont="1" applyBorder="1" applyAlignment="1">
      <alignment vertical="center" wrapText="1"/>
    </xf>
    <xf numFmtId="0" fontId="32" fillId="0" borderId="12" xfId="42" applyFont="1" applyBorder="1" applyAlignment="1">
      <alignment vertical="center" wrapText="1"/>
    </xf>
    <xf numFmtId="2" fontId="30" fillId="0" borderId="12" xfId="42" applyNumberFormat="1" applyFont="1" applyBorder="1" applyAlignment="1">
      <alignment horizontal="right" vertical="center" wrapText="1"/>
    </xf>
    <xf numFmtId="0" fontId="27" fillId="0" borderId="0" xfId="42" applyAlignment="1">
      <alignment vertical="center" wrapText="1"/>
    </xf>
    <xf numFmtId="0" fontId="32" fillId="0" borderId="12" xfId="42" applyFont="1" applyBorder="1" applyAlignment="1">
      <alignment horizontal="center" vertical="center" wrapText="1"/>
    </xf>
    <xf numFmtId="0" fontId="35" fillId="0" borderId="0" xfId="42" applyFont="1" applyAlignment="1">
      <alignment horizontal="center" vertical="center"/>
    </xf>
    <xf numFmtId="0" fontId="30" fillId="0" borderId="0" xfId="42" applyFont="1" applyAlignment="1">
      <alignment vertical="center"/>
    </xf>
    <xf numFmtId="0" fontId="29" fillId="0" borderId="0" xfId="42" applyFont="1" applyAlignment="1">
      <alignment vertical="center"/>
    </xf>
    <xf numFmtId="0" fontId="30" fillId="0" borderId="0" xfId="42" applyFont="1" applyAlignment="1">
      <alignment horizontal="left" vertical="center"/>
    </xf>
    <xf numFmtId="0" fontId="29" fillId="0" borderId="0" xfId="43" applyFont="1" applyAlignment="1">
      <alignment vertical="center"/>
    </xf>
    <xf numFmtId="0" fontId="29" fillId="0" borderId="0" xfId="43" applyFont="1" applyAlignment="1">
      <alignment horizontal="center" vertical="center"/>
    </xf>
    <xf numFmtId="0" fontId="18" fillId="33" borderId="0" xfId="43" applyFont="1" applyFill="1" applyAlignment="1">
      <alignment vertical="center" wrapText="1"/>
    </xf>
    <xf numFmtId="0" fontId="42" fillId="0" borderId="0" xfId="43" applyFont="1"/>
    <xf numFmtId="0" fontId="41" fillId="0" borderId="0" xfId="43"/>
    <xf numFmtId="4" fontId="29" fillId="0" borderId="0" xfId="43" applyNumberFormat="1" applyFont="1" applyAlignment="1">
      <alignment vertical="center"/>
    </xf>
    <xf numFmtId="4" fontId="32" fillId="34" borderId="12" xfId="43" applyNumberFormat="1" applyFont="1" applyFill="1" applyBorder="1" applyAlignment="1">
      <alignment horizontal="center" vertical="center" wrapText="1"/>
    </xf>
    <xf numFmtId="0" fontId="43" fillId="34" borderId="12" xfId="43" applyFont="1" applyFill="1" applyBorder="1" applyAlignment="1">
      <alignment horizontal="left" vertical="center" wrapText="1"/>
    </xf>
    <xf numFmtId="0" fontId="43" fillId="34" borderId="12" xfId="43" applyFont="1" applyFill="1" applyBorder="1" applyAlignment="1">
      <alignment horizontal="center" vertical="center" wrapText="1"/>
    </xf>
    <xf numFmtId="4" fontId="30" fillId="0" borderId="12" xfId="43" applyNumberFormat="1" applyFont="1" applyBorder="1" applyAlignment="1">
      <alignment horizontal="center" vertical="center" wrapText="1"/>
    </xf>
    <xf numFmtId="0" fontId="29" fillId="0" borderId="12" xfId="43" applyFont="1" applyBorder="1" applyAlignment="1">
      <alignment horizontal="left" vertical="center" wrapText="1"/>
    </xf>
    <xf numFmtId="0" fontId="29" fillId="0" borderId="12" xfId="43" applyFont="1" applyBorder="1" applyAlignment="1">
      <alignment horizontal="center" vertical="center" wrapText="1"/>
    </xf>
    <xf numFmtId="4" fontId="44" fillId="0" borderId="0" xfId="43" applyNumberFormat="1" applyFont="1" applyAlignment="1">
      <alignment vertical="center"/>
    </xf>
    <xf numFmtId="0" fontId="18" fillId="0" borderId="12" xfId="43" applyFont="1" applyBorder="1" applyAlignment="1">
      <alignment horizontal="center" vertical="center" wrapText="1"/>
    </xf>
    <xf numFmtId="49" fontId="18" fillId="0" borderId="19" xfId="43" applyNumberFormat="1" applyFont="1" applyBorder="1" applyAlignment="1">
      <alignment horizontal="center" vertical="center" wrapText="1"/>
    </xf>
    <xf numFmtId="0" fontId="43" fillId="0" borderId="12" xfId="43" applyFont="1" applyBorder="1" applyAlignment="1">
      <alignment horizontal="center" vertical="center" wrapText="1"/>
    </xf>
    <xf numFmtId="0" fontId="43" fillId="0" borderId="0" xfId="43" applyFont="1" applyAlignment="1">
      <alignment horizontal="center" vertical="center" wrapText="1"/>
    </xf>
    <xf numFmtId="0" fontId="43" fillId="0" borderId="15" xfId="43" applyFont="1" applyBorder="1" applyAlignment="1">
      <alignment horizontal="center" vertical="center" wrapText="1"/>
    </xf>
    <xf numFmtId="0" fontId="30" fillId="0" borderId="25" xfId="42" applyFont="1" applyBorder="1" applyAlignment="1">
      <alignment vertical="center" wrapText="1"/>
    </xf>
    <xf numFmtId="0" fontId="18" fillId="0" borderId="25" xfId="42" applyFont="1" applyBorder="1" applyAlignment="1">
      <alignment horizontal="left" vertical="center" wrapText="1"/>
    </xf>
    <xf numFmtId="0" fontId="49" fillId="0" borderId="12" xfId="42" applyFont="1" applyBorder="1" applyAlignment="1">
      <alignment horizontal="center" vertical="center"/>
    </xf>
    <xf numFmtId="0" fontId="50" fillId="0" borderId="12" xfId="42" applyFont="1" applyBorder="1" applyAlignment="1">
      <alignment horizontal="center" vertical="center"/>
    </xf>
    <xf numFmtId="0" fontId="18" fillId="0" borderId="0" xfId="0" applyFont="1" applyFill="1" applyAlignment="1">
      <alignment horizontal="left" vertical="center" wrapText="1"/>
    </xf>
    <xf numFmtId="0" fontId="18" fillId="0" borderId="11" xfId="0" applyFont="1" applyFill="1" applyBorder="1" applyAlignment="1">
      <alignment horizontal="center" vertical="center" wrapText="1"/>
    </xf>
    <xf numFmtId="0" fontId="18" fillId="0" borderId="14" xfId="0" applyFont="1" applyFill="1" applyBorder="1" applyAlignment="1">
      <alignment horizontal="left" vertical="center" wrapText="1"/>
    </xf>
    <xf numFmtId="0" fontId="18" fillId="0" borderId="16" xfId="0" applyFont="1" applyFill="1" applyBorder="1" applyAlignment="1">
      <alignment horizontal="left" vertical="center" wrapText="1"/>
    </xf>
    <xf numFmtId="0" fontId="18" fillId="0" borderId="15" xfId="0" applyFont="1" applyFill="1" applyBorder="1" applyAlignment="1">
      <alignment horizontal="left" vertical="center" wrapText="1"/>
    </xf>
    <xf numFmtId="0" fontId="47" fillId="33" borderId="0" xfId="0" applyFont="1" applyFill="1" applyAlignment="1">
      <alignment horizontal="left" vertical="center" wrapText="1"/>
    </xf>
    <xf numFmtId="0" fontId="0" fillId="33" borderId="10" xfId="0" applyFill="1" applyBorder="1" applyAlignment="1">
      <alignment horizontal="center" vertical="center" wrapText="1"/>
    </xf>
    <xf numFmtId="0" fontId="18" fillId="33" borderId="0" xfId="0" applyFont="1" applyFill="1" applyAlignment="1">
      <alignment horizontal="left" vertical="center" wrapText="1"/>
    </xf>
    <xf numFmtId="0" fontId="18" fillId="33" borderId="11" xfId="0" applyFont="1" applyFill="1" applyBorder="1" applyAlignment="1">
      <alignment horizontal="center" vertical="center" wrapText="1"/>
    </xf>
    <xf numFmtId="0" fontId="47" fillId="0" borderId="0" xfId="0" applyFont="1" applyFill="1" applyAlignment="1">
      <alignment horizontal="left" vertical="center" wrapText="1"/>
    </xf>
    <xf numFmtId="0" fontId="48" fillId="0" borderId="10" xfId="0" applyFont="1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 wrapText="1"/>
    </xf>
    <xf numFmtId="0" fontId="18" fillId="33" borderId="14" xfId="0" applyFont="1" applyFill="1" applyBorder="1" applyAlignment="1">
      <alignment horizontal="left" vertical="center" wrapText="1"/>
    </xf>
    <xf numFmtId="0" fontId="18" fillId="33" borderId="16" xfId="0" applyFont="1" applyFill="1" applyBorder="1" applyAlignment="1">
      <alignment horizontal="left" vertical="center" wrapText="1"/>
    </xf>
    <xf numFmtId="0" fontId="18" fillId="33" borderId="15" xfId="0" applyFont="1" applyFill="1" applyBorder="1" applyAlignment="1">
      <alignment horizontal="left" vertical="center" wrapText="1"/>
    </xf>
    <xf numFmtId="0" fontId="18" fillId="33" borderId="25" xfId="0" applyFont="1" applyFill="1" applyBorder="1" applyAlignment="1">
      <alignment horizontal="center" vertical="center" wrapText="1"/>
    </xf>
    <xf numFmtId="0" fontId="18" fillId="0" borderId="0" xfId="0" applyFont="1" applyFill="1" applyAlignment="1">
      <alignment horizontal="center" vertical="center" wrapText="1"/>
    </xf>
    <xf numFmtId="0" fontId="18" fillId="33" borderId="0" xfId="0" applyFont="1" applyFill="1" applyAlignment="1">
      <alignment vertical="center" wrapText="1"/>
    </xf>
    <xf numFmtId="0" fontId="19" fillId="33" borderId="0" xfId="0" applyFont="1" applyFill="1" applyAlignment="1">
      <alignment horizontal="center" vertical="center" wrapText="1"/>
    </xf>
    <xf numFmtId="0" fontId="23" fillId="33" borderId="0" xfId="0" applyFont="1" applyFill="1" applyAlignment="1">
      <alignment horizontal="center" vertical="center" wrapText="1"/>
    </xf>
    <xf numFmtId="0" fontId="18" fillId="33" borderId="0" xfId="0" applyFont="1" applyFill="1" applyAlignment="1">
      <alignment horizontal="center" vertical="center" wrapText="1"/>
    </xf>
    <xf numFmtId="0" fontId="24" fillId="0" borderId="10" xfId="0" applyFont="1" applyFill="1" applyBorder="1" applyAlignment="1">
      <alignment horizontal="right" vertical="center" wrapText="1"/>
    </xf>
    <xf numFmtId="0" fontId="19" fillId="33" borderId="14" xfId="0" applyFont="1" applyFill="1" applyBorder="1" applyAlignment="1">
      <alignment horizontal="center" vertical="center" wrapText="1"/>
    </xf>
    <xf numFmtId="0" fontId="19" fillId="33" borderId="16" xfId="0" applyFont="1" applyFill="1" applyBorder="1" applyAlignment="1">
      <alignment horizontal="center" vertical="center" wrapText="1"/>
    </xf>
    <xf numFmtId="0" fontId="19" fillId="33" borderId="15" xfId="0" applyFont="1" applyFill="1" applyBorder="1" applyAlignment="1">
      <alignment horizontal="center" vertical="center" wrapText="1"/>
    </xf>
    <xf numFmtId="0" fontId="18" fillId="33" borderId="0" xfId="0" applyFont="1" applyFill="1" applyBorder="1" applyAlignment="1">
      <alignment horizontal="left" vertical="top" wrapText="1"/>
    </xf>
    <xf numFmtId="0" fontId="21" fillId="33" borderId="0" xfId="0" applyFont="1" applyFill="1" applyBorder="1" applyAlignment="1">
      <alignment wrapText="1"/>
    </xf>
    <xf numFmtId="0" fontId="21" fillId="33" borderId="0" xfId="0" applyFont="1" applyFill="1" applyBorder="1" applyAlignment="1">
      <alignment vertical="center" wrapText="1"/>
    </xf>
    <xf numFmtId="0" fontId="18" fillId="33" borderId="10" xfId="0" applyFont="1" applyFill="1" applyBorder="1" applyAlignment="1">
      <alignment horizontal="center" vertical="center" wrapText="1"/>
    </xf>
    <xf numFmtId="0" fontId="27" fillId="0" borderId="0" xfId="42" applyAlignment="1">
      <alignment horizontal="left" vertical="top" wrapText="1"/>
    </xf>
    <xf numFmtId="0" fontId="32" fillId="0" borderId="0" xfId="42" applyFont="1" applyAlignment="1">
      <alignment horizontal="center" vertical="center"/>
    </xf>
    <xf numFmtId="0" fontId="39" fillId="0" borderId="0" xfId="42" applyFont="1" applyAlignment="1">
      <alignment horizontal="center" vertical="center"/>
    </xf>
    <xf numFmtId="0" fontId="38" fillId="0" borderId="10" xfId="42" applyFont="1" applyBorder="1" applyAlignment="1">
      <alignment horizontal="center" vertical="center"/>
    </xf>
    <xf numFmtId="0" fontId="35" fillId="0" borderId="11" xfId="42" applyFont="1" applyBorder="1" applyAlignment="1">
      <alignment horizontal="center" vertical="center"/>
    </xf>
    <xf numFmtId="0" fontId="35" fillId="0" borderId="25" xfId="42" applyFont="1" applyBorder="1" applyAlignment="1">
      <alignment horizontal="center" vertical="center"/>
    </xf>
    <xf numFmtId="0" fontId="35" fillId="0" borderId="0" xfId="42" applyFont="1" applyAlignment="1">
      <alignment horizontal="center" vertical="center"/>
    </xf>
    <xf numFmtId="0" fontId="35" fillId="0" borderId="0" xfId="42" applyFont="1" applyAlignment="1">
      <alignment horizontal="justify" vertical="center"/>
    </xf>
    <xf numFmtId="0" fontId="37" fillId="0" borderId="0" xfId="42" applyFont="1" applyAlignment="1">
      <alignment horizontal="center" vertical="center"/>
    </xf>
    <xf numFmtId="0" fontId="36" fillId="0" borderId="0" xfId="42" applyFont="1" applyAlignment="1">
      <alignment horizontal="center" vertical="center"/>
    </xf>
    <xf numFmtId="0" fontId="34" fillId="0" borderId="0" xfId="42" applyFont="1" applyAlignment="1">
      <alignment horizontal="right" vertical="center"/>
    </xf>
    <xf numFmtId="0" fontId="32" fillId="0" borderId="14" xfId="42" applyFont="1" applyBorder="1" applyAlignment="1">
      <alignment horizontal="center" vertical="center" wrapText="1"/>
    </xf>
    <xf numFmtId="0" fontId="32" fillId="0" borderId="15" xfId="42" applyFont="1" applyBorder="1" applyAlignment="1">
      <alignment horizontal="center" vertical="center" wrapText="1"/>
    </xf>
    <xf numFmtId="0" fontId="32" fillId="0" borderId="16" xfId="42" applyFont="1" applyBorder="1" applyAlignment="1">
      <alignment horizontal="center" vertical="center" wrapText="1"/>
    </xf>
    <xf numFmtId="0" fontId="32" fillId="0" borderId="14" xfId="42" applyFont="1" applyBorder="1" applyAlignment="1">
      <alignment vertical="center" wrapText="1"/>
    </xf>
    <xf numFmtId="0" fontId="32" fillId="0" borderId="16" xfId="42" applyFont="1" applyBorder="1" applyAlignment="1">
      <alignment vertical="center" wrapText="1"/>
    </xf>
    <xf numFmtId="0" fontId="32" fillId="0" borderId="15" xfId="42" applyFont="1" applyBorder="1" applyAlignment="1">
      <alignment vertical="center" wrapText="1"/>
    </xf>
    <xf numFmtId="0" fontId="30" fillId="0" borderId="14" xfId="42" applyFont="1" applyBorder="1" applyAlignment="1">
      <alignment horizontal="left" vertical="center" wrapText="1"/>
    </xf>
    <xf numFmtId="0" fontId="30" fillId="0" borderId="16" xfId="42" applyFont="1" applyBorder="1" applyAlignment="1">
      <alignment horizontal="left" vertical="center" wrapText="1"/>
    </xf>
    <xf numFmtId="0" fontId="30" fillId="0" borderId="15" xfId="42" applyFont="1" applyBorder="1" applyAlignment="1">
      <alignment horizontal="left" vertical="center" wrapText="1"/>
    </xf>
    <xf numFmtId="0" fontId="30" fillId="0" borderId="14" xfId="42" applyFont="1" applyBorder="1" applyAlignment="1">
      <alignment vertical="center" wrapText="1"/>
    </xf>
    <xf numFmtId="0" fontId="30" fillId="0" borderId="16" xfId="42" applyFont="1" applyBorder="1" applyAlignment="1">
      <alignment vertical="center" wrapText="1"/>
    </xf>
    <xf numFmtId="0" fontId="30" fillId="0" borderId="15" xfId="42" applyFont="1" applyBorder="1" applyAlignment="1">
      <alignment vertical="center" wrapText="1"/>
    </xf>
    <xf numFmtId="0" fontId="30" fillId="0" borderId="14" xfId="42" applyFont="1" applyBorder="1" applyAlignment="1">
      <alignment horizontal="left" vertical="center"/>
    </xf>
    <xf numFmtId="0" fontId="30" fillId="0" borderId="16" xfId="42" applyFont="1" applyBorder="1" applyAlignment="1">
      <alignment horizontal="left" vertical="center"/>
    </xf>
    <xf numFmtId="0" fontId="30" fillId="0" borderId="15" xfId="42" applyFont="1" applyBorder="1" applyAlignment="1">
      <alignment horizontal="left" vertical="center"/>
    </xf>
    <xf numFmtId="0" fontId="32" fillId="0" borderId="14" xfId="42" applyFont="1" applyBorder="1" applyAlignment="1">
      <alignment horizontal="left" vertical="center"/>
    </xf>
    <xf numFmtId="0" fontId="32" fillId="0" borderId="16" xfId="42" applyFont="1" applyBorder="1" applyAlignment="1">
      <alignment horizontal="left" vertical="center"/>
    </xf>
    <xf numFmtId="0" fontId="32" fillId="0" borderId="15" xfId="42" applyFont="1" applyBorder="1" applyAlignment="1">
      <alignment horizontal="left" vertical="center"/>
    </xf>
    <xf numFmtId="0" fontId="32" fillId="0" borderId="14" xfId="42" applyFont="1" applyBorder="1" applyAlignment="1">
      <alignment vertical="center"/>
    </xf>
    <xf numFmtId="0" fontId="32" fillId="0" borderId="16" xfId="42" applyFont="1" applyBorder="1" applyAlignment="1">
      <alignment vertical="center"/>
    </xf>
    <xf numFmtId="0" fontId="32" fillId="0" borderId="15" xfId="42" applyFont="1" applyBorder="1" applyAlignment="1">
      <alignment vertical="center"/>
    </xf>
    <xf numFmtId="0" fontId="32" fillId="0" borderId="14" xfId="42" applyFont="1" applyBorder="1" applyAlignment="1">
      <alignment horizontal="left" vertical="center" wrapText="1"/>
    </xf>
    <xf numFmtId="0" fontId="32" fillId="0" borderId="16" xfId="42" applyFont="1" applyBorder="1" applyAlignment="1">
      <alignment horizontal="left" vertical="center" wrapText="1"/>
    </xf>
    <xf numFmtId="0" fontId="32" fillId="0" borderId="15" xfId="42" applyFont="1" applyBorder="1" applyAlignment="1">
      <alignment horizontal="left" vertical="center" wrapText="1"/>
    </xf>
    <xf numFmtId="0" fontId="18" fillId="0" borderId="26" xfId="42" applyFont="1" applyBorder="1" applyAlignment="1">
      <alignment horizontal="left" vertical="top" wrapText="1"/>
    </xf>
    <xf numFmtId="0" fontId="18" fillId="0" borderId="26" xfId="42" applyFont="1" applyBorder="1" applyAlignment="1">
      <alignment horizontal="center" vertical="top" wrapText="1"/>
    </xf>
    <xf numFmtId="0" fontId="30" fillId="0" borderId="25" xfId="42" applyFont="1" applyBorder="1" applyAlignment="1">
      <alignment horizontal="left" vertical="center" wrapText="1"/>
    </xf>
    <xf numFmtId="0" fontId="48" fillId="0" borderId="25" xfId="42" applyFont="1" applyBorder="1" applyAlignment="1">
      <alignment horizontal="center" vertical="center"/>
    </xf>
    <xf numFmtId="0" fontId="27" fillId="0" borderId="25" xfId="42" applyBorder="1" applyAlignment="1">
      <alignment horizontal="center" vertical="center"/>
    </xf>
    <xf numFmtId="0" fontId="18" fillId="0" borderId="25" xfId="42" applyFont="1" applyBorder="1" applyAlignment="1">
      <alignment horizontal="left" vertical="center" wrapText="1"/>
    </xf>
    <xf numFmtId="0" fontId="29" fillId="0" borderId="11" xfId="43" applyFont="1" applyBorder="1" applyAlignment="1">
      <alignment horizontal="left" vertical="center" wrapText="1"/>
    </xf>
    <xf numFmtId="0" fontId="29" fillId="0" borderId="0" xfId="43" applyFont="1" applyAlignment="1">
      <alignment horizontal="left" vertical="center" wrapText="1"/>
    </xf>
    <xf numFmtId="0" fontId="29" fillId="0" borderId="0" xfId="43" applyFont="1" applyAlignment="1">
      <alignment horizontal="left" vertical="top" wrapText="1"/>
    </xf>
    <xf numFmtId="0" fontId="43" fillId="0" borderId="0" xfId="43" applyFont="1" applyAlignment="1">
      <alignment horizontal="center" vertical="center"/>
    </xf>
    <xf numFmtId="0" fontId="43" fillId="0" borderId="17" xfId="43" applyFont="1" applyBorder="1" applyAlignment="1">
      <alignment horizontal="center" vertical="center" wrapText="1"/>
    </xf>
    <xf numFmtId="0" fontId="43" fillId="0" borderId="19" xfId="43" applyFont="1" applyBorder="1" applyAlignment="1">
      <alignment horizontal="center" vertical="center" wrapText="1"/>
    </xf>
    <xf numFmtId="0" fontId="43" fillId="0" borderId="14" xfId="43" applyFont="1" applyBorder="1" applyAlignment="1">
      <alignment horizontal="center" vertical="center" wrapText="1"/>
    </xf>
    <xf numFmtId="0" fontId="43" fillId="0" borderId="16" xfId="43" applyFont="1" applyBorder="1" applyAlignment="1">
      <alignment horizontal="center" vertical="center" wrapText="1"/>
    </xf>
    <xf numFmtId="0" fontId="43" fillId="0" borderId="15" xfId="43" applyFont="1" applyBorder="1" applyAlignment="1">
      <alignment horizontal="center" vertical="center" wrapText="1"/>
    </xf>
  </cellXfs>
  <cellStyles count="44">
    <cellStyle name="1 antraštė" xfId="2" builtinId="16" customBuiltin="1"/>
    <cellStyle name="2 antraštė" xfId="3" builtinId="17" customBuiltin="1"/>
    <cellStyle name="20% – paryškinimas 1" xfId="19" builtinId="30" customBuiltin="1"/>
    <cellStyle name="20% – paryškinimas 2" xfId="23" builtinId="34" customBuiltin="1"/>
    <cellStyle name="20% – paryškinimas 3" xfId="27" builtinId="38" customBuiltin="1"/>
    <cellStyle name="20% – paryškinimas 4" xfId="31" builtinId="42" customBuiltin="1"/>
    <cellStyle name="20% – paryškinimas 5" xfId="35" builtinId="46" customBuiltin="1"/>
    <cellStyle name="20% – paryškinimas 6" xfId="39" builtinId="50" customBuiltin="1"/>
    <cellStyle name="3 antraštė" xfId="4" builtinId="18" customBuiltin="1"/>
    <cellStyle name="4 antraštė" xfId="5" builtinId="19" customBuiltin="1"/>
    <cellStyle name="40% – paryškinimas 1" xfId="20" builtinId="31" customBuiltin="1"/>
    <cellStyle name="40% – paryškinimas 2" xfId="24" builtinId="35" customBuiltin="1"/>
    <cellStyle name="40% – paryškinimas 3" xfId="28" builtinId="39" customBuiltin="1"/>
    <cellStyle name="40% – paryškinimas 4" xfId="32" builtinId="43" customBuiltin="1"/>
    <cellStyle name="40% – paryškinimas 5" xfId="36" builtinId="47" customBuiltin="1"/>
    <cellStyle name="40% – paryškinimas 6" xfId="40" builtinId="51" customBuiltin="1"/>
    <cellStyle name="60% – paryškinimas 1" xfId="21" builtinId="32" customBuiltin="1"/>
    <cellStyle name="60% – paryškinimas 2" xfId="25" builtinId="36" customBuiltin="1"/>
    <cellStyle name="60% – paryškinimas 3" xfId="29" builtinId="40" customBuiltin="1"/>
    <cellStyle name="60% – paryškinimas 4" xfId="33" builtinId="44" customBuiltin="1"/>
    <cellStyle name="60% – paryškinimas 5" xfId="37" builtinId="48" customBuiltin="1"/>
    <cellStyle name="60% – paryškinimas 6" xfId="41" builtinId="52" customBuiltin="1"/>
    <cellStyle name="Aiškinamasis tekstas" xfId="16" builtinId="53" customBuiltin="1"/>
    <cellStyle name="Blogas" xfId="7" builtinId="27" customBuiltin="1"/>
    <cellStyle name="Geras" xfId="6" builtinId="26" customBuiltin="1"/>
    <cellStyle name="Įprastas" xfId="0" builtinId="0" customBuiltin="1"/>
    <cellStyle name="Įprastas 2" xfId="42" xr:uid="{00000000-0005-0000-0000-00001A000000}"/>
    <cellStyle name="Įprastas 3" xfId="43" xr:uid="{00000000-0005-0000-0000-00001B000000}"/>
    <cellStyle name="Įspėjimo tekstas" xfId="14" builtinId="11" customBuiltin="1"/>
    <cellStyle name="Išvestis" xfId="10" builtinId="21" customBuiltin="1"/>
    <cellStyle name="Įvestis" xfId="9" builtinId="20" customBuiltin="1"/>
    <cellStyle name="Neutralus" xfId="8" builtinId="28" customBuiltin="1"/>
    <cellStyle name="Paryškinimas 1" xfId="18" builtinId="29" customBuiltin="1"/>
    <cellStyle name="Paryškinimas 2" xfId="22" builtinId="33" customBuiltin="1"/>
    <cellStyle name="Paryškinimas 3" xfId="26" builtinId="37" customBuiltin="1"/>
    <cellStyle name="Paryškinimas 4" xfId="30" builtinId="41" customBuiltin="1"/>
    <cellStyle name="Paryškinimas 5" xfId="34" builtinId="45" customBuiltin="1"/>
    <cellStyle name="Paryškinimas 6" xfId="38" builtinId="49" customBuiltin="1"/>
    <cellStyle name="Pastaba" xfId="15" builtinId="10" customBuiltin="1"/>
    <cellStyle name="Pavadinimas" xfId="1" builtinId="15" customBuiltin="1"/>
    <cellStyle name="Skaičiavimas" xfId="11" builtinId="22" customBuiltin="1"/>
    <cellStyle name="Suma" xfId="17" builtinId="25" customBuiltin="1"/>
    <cellStyle name="Susietas langelis" xfId="12" builtinId="24" customBuiltin="1"/>
    <cellStyle name="Tikrinimo langelis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19"/>
  <sheetViews>
    <sheetView showGridLines="0" zoomScaleSheetLayoutView="100" workbookViewId="0">
      <selection activeCell="B14" sqref="B14:H14"/>
    </sheetView>
  </sheetViews>
  <sheetFormatPr defaultRowHeight="12.75"/>
  <cols>
    <col min="1" max="1" width="5.5703125" style="1" customWidth="1"/>
    <col min="2" max="2" width="10.5703125" style="1" customWidth="1"/>
    <col min="3" max="3" width="3.140625" style="2" customWidth="1"/>
    <col min="4" max="4" width="2.7109375" style="2" customWidth="1"/>
    <col min="5" max="5" width="59" style="2" customWidth="1"/>
    <col min="6" max="6" width="7.7109375" style="3" customWidth="1"/>
    <col min="7" max="8" width="12.85546875" style="1" customWidth="1"/>
    <col min="9" max="9" width="5.28515625" style="1" customWidth="1"/>
    <col min="10" max="16384" width="9.140625" style="1"/>
  </cols>
  <sheetData>
    <row r="1" spans="1:8" ht="30" customHeight="1">
      <c r="B1" s="161" t="s">
        <v>0</v>
      </c>
      <c r="C1" s="161"/>
      <c r="D1" s="161"/>
      <c r="E1" s="161"/>
      <c r="F1" s="161"/>
      <c r="G1" s="161"/>
      <c r="H1" s="161"/>
    </row>
    <row r="2" spans="1:8">
      <c r="A2" s="4"/>
      <c r="F2" s="162" t="s">
        <v>1</v>
      </c>
      <c r="G2" s="162"/>
      <c r="H2" s="162"/>
    </row>
    <row r="3" spans="1:8">
      <c r="A3" s="4"/>
      <c r="F3" s="163" t="s">
        <v>2</v>
      </c>
      <c r="G3" s="163"/>
      <c r="H3" s="163"/>
    </row>
    <row r="4" spans="1:8">
      <c r="A4" s="4"/>
    </row>
    <row r="5" spans="1:8">
      <c r="A5" s="4"/>
      <c r="B5" s="154" t="s">
        <v>3</v>
      </c>
      <c r="C5" s="154"/>
      <c r="D5" s="154"/>
      <c r="E5" s="154"/>
      <c r="F5" s="154"/>
      <c r="G5" s="154"/>
      <c r="H5" s="154"/>
    </row>
    <row r="6" spans="1:8">
      <c r="A6" s="4"/>
      <c r="B6" s="154"/>
      <c r="C6" s="154"/>
      <c r="D6" s="154"/>
      <c r="E6" s="154"/>
      <c r="F6" s="154"/>
      <c r="G6" s="154"/>
      <c r="H6" s="154"/>
    </row>
    <row r="7" spans="1:8">
      <c r="A7" s="4"/>
      <c r="B7" s="164" t="s">
        <v>4</v>
      </c>
      <c r="C7" s="164"/>
      <c r="D7" s="164"/>
      <c r="E7" s="164"/>
      <c r="F7" s="164"/>
      <c r="G7" s="164"/>
      <c r="H7" s="164"/>
    </row>
    <row r="8" spans="1:8">
      <c r="A8" s="4"/>
      <c r="B8" s="144" t="s">
        <v>5</v>
      </c>
      <c r="C8" s="144"/>
      <c r="D8" s="144"/>
      <c r="E8" s="144"/>
      <c r="F8" s="144"/>
      <c r="G8" s="144"/>
      <c r="H8" s="144"/>
    </row>
    <row r="9" spans="1:8" ht="12.75" customHeight="1">
      <c r="A9" s="4"/>
      <c r="B9" s="151" t="s">
        <v>269</v>
      </c>
      <c r="C9" s="151"/>
      <c r="D9" s="151"/>
      <c r="E9" s="151"/>
      <c r="F9" s="151"/>
      <c r="G9" s="151"/>
      <c r="H9" s="151"/>
    </row>
    <row r="10" spans="1:8">
      <c r="A10" s="4"/>
      <c r="B10" s="152" t="s">
        <v>6</v>
      </c>
      <c r="C10" s="152"/>
      <c r="D10" s="152"/>
      <c r="E10" s="152"/>
      <c r="F10" s="152"/>
      <c r="G10" s="152"/>
      <c r="H10" s="152"/>
    </row>
    <row r="11" spans="1:8">
      <c r="A11" s="4"/>
      <c r="B11" s="152"/>
      <c r="C11" s="152"/>
      <c r="D11" s="152"/>
      <c r="E11" s="152"/>
      <c r="F11" s="152"/>
      <c r="G11" s="152"/>
      <c r="H11" s="152"/>
    </row>
    <row r="12" spans="1:8">
      <c r="A12" s="4"/>
      <c r="B12" s="153"/>
      <c r="C12" s="153"/>
      <c r="D12" s="153"/>
      <c r="E12" s="153"/>
      <c r="F12" s="153"/>
    </row>
    <row r="13" spans="1:8">
      <c r="A13" s="4"/>
      <c r="B13" s="154" t="s">
        <v>7</v>
      </c>
      <c r="C13" s="154"/>
      <c r="D13" s="154"/>
      <c r="E13" s="154"/>
      <c r="F13" s="154"/>
      <c r="G13" s="154"/>
      <c r="H13" s="154"/>
    </row>
    <row r="14" spans="1:8">
      <c r="A14" s="4"/>
      <c r="B14" s="154" t="s">
        <v>8</v>
      </c>
      <c r="C14" s="154"/>
      <c r="D14" s="154"/>
      <c r="E14" s="154"/>
      <c r="F14" s="154"/>
      <c r="G14" s="154"/>
      <c r="H14" s="154"/>
    </row>
    <row r="15" spans="1:8">
      <c r="A15" s="4"/>
      <c r="B15" s="5"/>
      <c r="C15" s="7"/>
      <c r="D15" s="7"/>
      <c r="E15" s="7"/>
      <c r="F15" s="7"/>
      <c r="G15" s="8"/>
      <c r="H15" s="8"/>
    </row>
    <row r="16" spans="1:8">
      <c r="A16" s="4"/>
      <c r="B16" s="155" t="s">
        <v>9</v>
      </c>
      <c r="C16" s="155"/>
      <c r="D16" s="155"/>
      <c r="E16" s="155"/>
      <c r="F16" s="155"/>
      <c r="G16" s="155"/>
      <c r="H16" s="155"/>
    </row>
    <row r="17" spans="1:8">
      <c r="A17" s="4"/>
      <c r="B17" s="156" t="s">
        <v>10</v>
      </c>
      <c r="C17" s="156"/>
      <c r="D17" s="156"/>
      <c r="E17" s="156"/>
      <c r="F17" s="156"/>
      <c r="G17" s="156"/>
      <c r="H17" s="156"/>
    </row>
    <row r="18" spans="1:8" ht="12.75" customHeight="1">
      <c r="A18" s="4"/>
      <c r="B18" s="5"/>
      <c r="C18" s="6"/>
      <c r="D18" s="6"/>
      <c r="E18" s="157" t="s">
        <v>261</v>
      </c>
      <c r="F18" s="157"/>
      <c r="G18" s="157"/>
      <c r="H18" s="157"/>
    </row>
    <row r="19" spans="1:8" ht="67.5" customHeight="1">
      <c r="A19" s="4"/>
      <c r="B19" s="9" t="s">
        <v>11</v>
      </c>
      <c r="C19" s="158" t="s">
        <v>12</v>
      </c>
      <c r="D19" s="159"/>
      <c r="E19" s="160"/>
      <c r="F19" s="11" t="s">
        <v>13</v>
      </c>
      <c r="G19" s="10" t="s">
        <v>14</v>
      </c>
      <c r="H19" s="10" t="s">
        <v>15</v>
      </c>
    </row>
    <row r="20" spans="1:8" s="2" customFormat="1" ht="12.75" customHeight="1">
      <c r="A20" s="4"/>
      <c r="B20" s="10" t="s">
        <v>16</v>
      </c>
      <c r="C20" s="12" t="s">
        <v>17</v>
      </c>
      <c r="D20" s="13"/>
      <c r="E20" s="14"/>
      <c r="F20" s="15"/>
      <c r="G20" s="16">
        <f>SUM(G21,G27,G37,G38,G39)</f>
        <v>593349.27999999991</v>
      </c>
      <c r="H20" s="16">
        <f>SUM(H21,H27,H37,H38,H39)</f>
        <v>605808.87</v>
      </c>
    </row>
    <row r="21" spans="1:8" s="2" customFormat="1" ht="12.75" customHeight="1">
      <c r="A21" s="4"/>
      <c r="B21" s="17" t="s">
        <v>18</v>
      </c>
      <c r="C21" s="18" t="s">
        <v>19</v>
      </c>
      <c r="D21" s="19"/>
      <c r="E21" s="20"/>
      <c r="F21" s="15" t="s">
        <v>270</v>
      </c>
      <c r="G21" s="21">
        <f>SUM(G22:G26)</f>
        <v>0</v>
      </c>
      <c r="H21" s="21">
        <f>SUM(H22:H26)</f>
        <v>0</v>
      </c>
    </row>
    <row r="22" spans="1:8" s="2" customFormat="1" ht="12.75" customHeight="1">
      <c r="A22" s="4"/>
      <c r="B22" s="15" t="s">
        <v>20</v>
      </c>
      <c r="C22" s="22"/>
      <c r="D22" s="23" t="s">
        <v>21</v>
      </c>
      <c r="E22" s="24"/>
      <c r="F22" s="25"/>
      <c r="G22" s="21" t="s">
        <v>22</v>
      </c>
      <c r="H22" s="21" t="s">
        <v>22</v>
      </c>
    </row>
    <row r="23" spans="1:8" s="2" customFormat="1" ht="12.75" customHeight="1">
      <c r="A23" s="4"/>
      <c r="B23" s="15" t="s">
        <v>23</v>
      </c>
      <c r="C23" s="22"/>
      <c r="D23" s="23" t="s">
        <v>24</v>
      </c>
      <c r="E23" s="26"/>
      <c r="F23" s="27"/>
      <c r="G23" s="21">
        <v>0</v>
      </c>
      <c r="H23" s="21">
        <v>0</v>
      </c>
    </row>
    <row r="24" spans="1:8" s="2" customFormat="1" ht="12.75" customHeight="1">
      <c r="A24" s="4"/>
      <c r="B24" s="15" t="s">
        <v>25</v>
      </c>
      <c r="C24" s="22"/>
      <c r="D24" s="23" t="s">
        <v>26</v>
      </c>
      <c r="E24" s="26"/>
      <c r="F24" s="27"/>
      <c r="G24" s="21" t="s">
        <v>22</v>
      </c>
      <c r="H24" s="21" t="s">
        <v>22</v>
      </c>
    </row>
    <row r="25" spans="1:8" s="2" customFormat="1" ht="12.75" customHeight="1">
      <c r="A25" s="4"/>
      <c r="B25" s="15" t="s">
        <v>27</v>
      </c>
      <c r="C25" s="22"/>
      <c r="D25" s="23" t="s">
        <v>28</v>
      </c>
      <c r="E25" s="26"/>
      <c r="F25" s="17"/>
      <c r="G25" s="21" t="s">
        <v>22</v>
      </c>
      <c r="H25" s="21" t="s">
        <v>22</v>
      </c>
    </row>
    <row r="26" spans="1:8" s="2" customFormat="1" ht="12.75" customHeight="1">
      <c r="A26" s="4"/>
      <c r="B26" s="28" t="s">
        <v>29</v>
      </c>
      <c r="C26" s="22"/>
      <c r="D26" s="29" t="s">
        <v>30</v>
      </c>
      <c r="E26" s="24"/>
      <c r="F26" s="17"/>
      <c r="G26" s="21" t="s">
        <v>22</v>
      </c>
      <c r="H26" s="21" t="s">
        <v>22</v>
      </c>
    </row>
    <row r="27" spans="1:8" s="2" customFormat="1" ht="12.75" customHeight="1">
      <c r="A27" s="4"/>
      <c r="B27" s="30" t="s">
        <v>31</v>
      </c>
      <c r="C27" s="31" t="s">
        <v>32</v>
      </c>
      <c r="D27" s="32"/>
      <c r="E27" s="33"/>
      <c r="F27" s="17" t="s">
        <v>271</v>
      </c>
      <c r="G27" s="21">
        <f>SUM(G28:G36)</f>
        <v>593349.27999999991</v>
      </c>
      <c r="H27" s="21">
        <f>SUM(H28:H36)</f>
        <v>605808.87</v>
      </c>
    </row>
    <row r="28" spans="1:8" s="2" customFormat="1" ht="12.75" customHeight="1">
      <c r="A28" s="4"/>
      <c r="B28" s="15" t="s">
        <v>33</v>
      </c>
      <c r="C28" s="22"/>
      <c r="D28" s="23" t="s">
        <v>34</v>
      </c>
      <c r="E28" s="26"/>
      <c r="F28" s="27"/>
      <c r="G28" s="21" t="s">
        <v>22</v>
      </c>
      <c r="H28" s="21" t="s">
        <v>22</v>
      </c>
    </row>
    <row r="29" spans="1:8" s="2" customFormat="1" ht="12.75" customHeight="1">
      <c r="A29" s="4"/>
      <c r="B29" s="15" t="s">
        <v>35</v>
      </c>
      <c r="C29" s="22"/>
      <c r="D29" s="23" t="s">
        <v>36</v>
      </c>
      <c r="E29" s="26"/>
      <c r="F29" s="27"/>
      <c r="G29" s="21">
        <v>487641.65</v>
      </c>
      <c r="H29" s="21">
        <v>491657.27</v>
      </c>
    </row>
    <row r="30" spans="1:8" s="2" customFormat="1" ht="12.75" customHeight="1">
      <c r="A30" s="4"/>
      <c r="B30" s="15" t="s">
        <v>37</v>
      </c>
      <c r="C30" s="22"/>
      <c r="D30" s="23" t="s">
        <v>38</v>
      </c>
      <c r="E30" s="26"/>
      <c r="F30" s="27"/>
      <c r="G30" s="21">
        <v>28.92</v>
      </c>
      <c r="H30" s="21">
        <v>0</v>
      </c>
    </row>
    <row r="31" spans="1:8" s="2" customFormat="1" ht="12.75" customHeight="1">
      <c r="A31" s="4"/>
      <c r="B31" s="15" t="s">
        <v>39</v>
      </c>
      <c r="C31" s="22"/>
      <c r="D31" s="23" t="s">
        <v>40</v>
      </c>
      <c r="E31" s="26"/>
      <c r="F31" s="27"/>
      <c r="G31" s="21">
        <v>12344.35</v>
      </c>
      <c r="H31" s="21">
        <v>13099.81</v>
      </c>
    </row>
    <row r="32" spans="1:8" s="2" customFormat="1" ht="12.75" customHeight="1">
      <c r="A32" s="4"/>
      <c r="B32" s="15" t="s">
        <v>41</v>
      </c>
      <c r="C32" s="22"/>
      <c r="D32" s="23" t="s">
        <v>42</v>
      </c>
      <c r="E32" s="26"/>
      <c r="F32" s="27"/>
      <c r="G32" s="21">
        <v>30220.65</v>
      </c>
      <c r="H32" s="21">
        <v>31806.560000000001</v>
      </c>
    </row>
    <row r="33" spans="1:8" s="2" customFormat="1" ht="12.75" customHeight="1">
      <c r="A33" s="4"/>
      <c r="B33" s="15" t="s">
        <v>43</v>
      </c>
      <c r="C33" s="22"/>
      <c r="D33" s="23" t="s">
        <v>44</v>
      </c>
      <c r="E33" s="26"/>
      <c r="F33" s="27"/>
      <c r="G33" s="21">
        <v>0</v>
      </c>
      <c r="H33" s="21">
        <v>0</v>
      </c>
    </row>
    <row r="34" spans="1:8" s="2" customFormat="1" ht="12.75" customHeight="1">
      <c r="A34" s="4"/>
      <c r="B34" s="15" t="s">
        <v>45</v>
      </c>
      <c r="C34" s="22"/>
      <c r="D34" s="23" t="s">
        <v>46</v>
      </c>
      <c r="E34" s="26"/>
      <c r="F34" s="27"/>
      <c r="G34" s="21">
        <v>63113.71</v>
      </c>
      <c r="H34" s="21">
        <v>69245.23</v>
      </c>
    </row>
    <row r="35" spans="1:8" s="2" customFormat="1" ht="12.75" customHeight="1">
      <c r="A35" s="4"/>
      <c r="B35" s="15" t="s">
        <v>47</v>
      </c>
      <c r="C35" s="34"/>
      <c r="D35" s="35" t="s">
        <v>48</v>
      </c>
      <c r="E35" s="36"/>
      <c r="F35" s="27"/>
      <c r="G35" s="21" t="s">
        <v>22</v>
      </c>
      <c r="H35" s="21" t="s">
        <v>22</v>
      </c>
    </row>
    <row r="36" spans="1:8" s="2" customFormat="1" ht="12.75" customHeight="1">
      <c r="A36" s="4"/>
      <c r="B36" s="15" t="s">
        <v>49</v>
      </c>
      <c r="C36" s="22"/>
      <c r="D36" s="23" t="s">
        <v>50</v>
      </c>
      <c r="E36" s="26"/>
      <c r="F36" s="17"/>
      <c r="G36" s="21">
        <v>0</v>
      </c>
      <c r="H36" s="21">
        <v>0</v>
      </c>
    </row>
    <row r="37" spans="1:8" s="2" customFormat="1" ht="12.75" customHeight="1">
      <c r="A37" s="4"/>
      <c r="B37" s="17" t="s">
        <v>51</v>
      </c>
      <c r="C37" s="37" t="s">
        <v>52</v>
      </c>
      <c r="D37" s="37"/>
      <c r="E37" s="38"/>
      <c r="F37" s="17"/>
      <c r="G37" s="21" t="s">
        <v>22</v>
      </c>
      <c r="H37" s="21" t="s">
        <v>22</v>
      </c>
    </row>
    <row r="38" spans="1:8" s="2" customFormat="1" ht="12.75" customHeight="1">
      <c r="A38" s="4"/>
      <c r="B38" s="17" t="s">
        <v>53</v>
      </c>
      <c r="C38" s="37" t="s">
        <v>54</v>
      </c>
      <c r="D38" s="37"/>
      <c r="E38" s="38"/>
      <c r="F38" s="27"/>
      <c r="G38" s="21" t="s">
        <v>22</v>
      </c>
      <c r="H38" s="21" t="s">
        <v>22</v>
      </c>
    </row>
    <row r="39" spans="1:8" s="2" customFormat="1" ht="12.75" customHeight="1">
      <c r="A39" s="4"/>
      <c r="B39" s="17" t="s">
        <v>55</v>
      </c>
      <c r="C39" s="37" t="s">
        <v>56</v>
      </c>
      <c r="D39" s="22"/>
      <c r="E39" s="39"/>
      <c r="F39" s="27"/>
      <c r="G39" s="21" t="s">
        <v>22</v>
      </c>
      <c r="H39" s="21" t="s">
        <v>22</v>
      </c>
    </row>
    <row r="40" spans="1:8" s="2" customFormat="1" ht="12.75" customHeight="1">
      <c r="A40" s="4"/>
      <c r="B40" s="10" t="s">
        <v>57</v>
      </c>
      <c r="C40" s="12" t="s">
        <v>58</v>
      </c>
      <c r="D40" s="13"/>
      <c r="E40" s="14"/>
      <c r="F40" s="27"/>
      <c r="G40" s="21" t="s">
        <v>22</v>
      </c>
      <c r="H40" s="21" t="s">
        <v>22</v>
      </c>
    </row>
    <row r="41" spans="1:8" s="2" customFormat="1" ht="12.75" customHeight="1">
      <c r="A41" s="4"/>
      <c r="B41" s="9" t="s">
        <v>59</v>
      </c>
      <c r="C41" s="40" t="s">
        <v>60</v>
      </c>
      <c r="D41" s="41"/>
      <c r="E41" s="42"/>
      <c r="F41" s="17"/>
      <c r="G41" s="16">
        <f>SUM(G42,G48,G49,G56,G57)</f>
        <v>271077.64999999997</v>
      </c>
      <c r="H41" s="16">
        <f>SUM(H42,H48,H49,H56,H57)</f>
        <v>114134.88000000002</v>
      </c>
    </row>
    <row r="42" spans="1:8" s="2" customFormat="1" ht="12.75" customHeight="1">
      <c r="A42" s="4"/>
      <c r="B42" s="43" t="s">
        <v>18</v>
      </c>
      <c r="C42" s="44" t="s">
        <v>61</v>
      </c>
      <c r="D42" s="45"/>
      <c r="E42" s="46"/>
      <c r="F42" s="17" t="s">
        <v>272</v>
      </c>
      <c r="G42" s="21">
        <f>SUM(G43:G47)</f>
        <v>4087.45</v>
      </c>
      <c r="H42" s="21">
        <f>SUM(H43:H47)</f>
        <v>4258.78</v>
      </c>
    </row>
    <row r="43" spans="1:8" s="2" customFormat="1" ht="12.75" customHeight="1">
      <c r="A43" s="4"/>
      <c r="B43" s="47" t="s">
        <v>20</v>
      </c>
      <c r="C43" s="34"/>
      <c r="D43" s="35" t="s">
        <v>62</v>
      </c>
      <c r="E43" s="36"/>
      <c r="F43" s="27"/>
      <c r="G43" s="21" t="s">
        <v>22</v>
      </c>
      <c r="H43" s="21" t="s">
        <v>22</v>
      </c>
    </row>
    <row r="44" spans="1:8" s="2" customFormat="1" ht="12.75" customHeight="1">
      <c r="A44" s="4"/>
      <c r="B44" s="47" t="s">
        <v>23</v>
      </c>
      <c r="C44" s="34"/>
      <c r="D44" s="35" t="s">
        <v>63</v>
      </c>
      <c r="E44" s="36"/>
      <c r="F44" s="27"/>
      <c r="G44" s="21">
        <v>4087.45</v>
      </c>
      <c r="H44" s="21">
        <v>4258.78</v>
      </c>
    </row>
    <row r="45" spans="1:8" s="2" customFormat="1">
      <c r="A45" s="4"/>
      <c r="B45" s="47" t="s">
        <v>25</v>
      </c>
      <c r="C45" s="34"/>
      <c r="D45" s="35" t="s">
        <v>64</v>
      </c>
      <c r="E45" s="36"/>
      <c r="F45" s="27"/>
      <c r="G45" s="21" t="s">
        <v>22</v>
      </c>
      <c r="H45" s="21" t="s">
        <v>22</v>
      </c>
    </row>
    <row r="46" spans="1:8" s="2" customFormat="1">
      <c r="A46" s="4"/>
      <c r="B46" s="47" t="s">
        <v>27</v>
      </c>
      <c r="C46" s="34"/>
      <c r="D46" s="35" t="s">
        <v>65</v>
      </c>
      <c r="E46" s="36"/>
      <c r="F46" s="27"/>
      <c r="G46" s="21">
        <v>0</v>
      </c>
      <c r="H46" s="21">
        <v>0</v>
      </c>
    </row>
    <row r="47" spans="1:8" s="2" customFormat="1" ht="12.75" customHeight="1">
      <c r="A47" s="4"/>
      <c r="B47" s="47" t="s">
        <v>29</v>
      </c>
      <c r="C47" s="41"/>
      <c r="D47" s="139" t="s">
        <v>66</v>
      </c>
      <c r="E47" s="140"/>
      <c r="F47" s="27"/>
      <c r="G47" s="21" t="s">
        <v>22</v>
      </c>
      <c r="H47" s="21" t="s">
        <v>22</v>
      </c>
    </row>
    <row r="48" spans="1:8" s="2" customFormat="1" ht="12.75" customHeight="1">
      <c r="A48" s="4"/>
      <c r="B48" s="43" t="s">
        <v>31</v>
      </c>
      <c r="C48" s="49" t="s">
        <v>67</v>
      </c>
      <c r="D48" s="50"/>
      <c r="E48" s="51"/>
      <c r="F48" s="17" t="s">
        <v>273</v>
      </c>
      <c r="G48" s="21">
        <v>2523.71</v>
      </c>
      <c r="H48" s="21">
        <v>2376.29</v>
      </c>
    </row>
    <row r="49" spans="1:8" s="2" customFormat="1" ht="12.75" customHeight="1">
      <c r="A49" s="4"/>
      <c r="B49" s="43" t="s">
        <v>51</v>
      </c>
      <c r="C49" s="44" t="s">
        <v>68</v>
      </c>
      <c r="D49" s="45"/>
      <c r="E49" s="46"/>
      <c r="F49" s="17" t="s">
        <v>274</v>
      </c>
      <c r="G49" s="21">
        <f>SUM(G50:G55)</f>
        <v>258069.94</v>
      </c>
      <c r="H49" s="21">
        <f>SUM(H50:H55)</f>
        <v>100797.95000000001</v>
      </c>
    </row>
    <row r="50" spans="1:8" s="2" customFormat="1" ht="12.75" customHeight="1">
      <c r="A50" s="4"/>
      <c r="B50" s="47" t="s">
        <v>69</v>
      </c>
      <c r="C50" s="45"/>
      <c r="D50" s="52" t="s">
        <v>70</v>
      </c>
      <c r="E50" s="53"/>
      <c r="F50" s="17"/>
      <c r="G50" s="21" t="s">
        <v>22</v>
      </c>
      <c r="H50" s="21" t="s">
        <v>22</v>
      </c>
    </row>
    <row r="51" spans="1:8" s="2" customFormat="1" ht="12.75" customHeight="1">
      <c r="A51" s="4"/>
      <c r="B51" s="54" t="s">
        <v>71</v>
      </c>
      <c r="C51" s="34"/>
      <c r="D51" s="35" t="s">
        <v>72</v>
      </c>
      <c r="E51" s="55"/>
      <c r="F51" s="56"/>
      <c r="G51" s="21" t="s">
        <v>22</v>
      </c>
      <c r="H51" s="21" t="s">
        <v>22</v>
      </c>
    </row>
    <row r="52" spans="1:8" s="2" customFormat="1" ht="12.75" customHeight="1">
      <c r="A52" s="4"/>
      <c r="B52" s="47" t="s">
        <v>73</v>
      </c>
      <c r="C52" s="34"/>
      <c r="D52" s="35" t="s">
        <v>74</v>
      </c>
      <c r="E52" s="36"/>
      <c r="F52" s="17"/>
      <c r="G52" s="21">
        <v>0</v>
      </c>
      <c r="H52" s="21">
        <v>0</v>
      </c>
    </row>
    <row r="53" spans="1:8" s="2" customFormat="1" ht="12.75" customHeight="1">
      <c r="A53" s="4"/>
      <c r="B53" s="47" t="s">
        <v>75</v>
      </c>
      <c r="C53" s="34"/>
      <c r="D53" s="139" t="s">
        <v>76</v>
      </c>
      <c r="E53" s="140"/>
      <c r="F53" s="17"/>
      <c r="G53" s="21">
        <v>8650.6</v>
      </c>
      <c r="H53" s="21">
        <v>5505.38</v>
      </c>
    </row>
    <row r="54" spans="1:8" s="2" customFormat="1" ht="12.75" customHeight="1">
      <c r="A54" s="4"/>
      <c r="B54" s="47" t="s">
        <v>77</v>
      </c>
      <c r="C54" s="34"/>
      <c r="D54" s="35" t="s">
        <v>78</v>
      </c>
      <c r="E54" s="36"/>
      <c r="F54" s="17"/>
      <c r="G54" s="21">
        <v>249419.34</v>
      </c>
      <c r="H54" s="21">
        <v>95292.57</v>
      </c>
    </row>
    <row r="55" spans="1:8" s="2" customFormat="1" ht="12.75" customHeight="1">
      <c r="A55" s="4"/>
      <c r="B55" s="47" t="s">
        <v>79</v>
      </c>
      <c r="C55" s="34"/>
      <c r="D55" s="35" t="s">
        <v>80</v>
      </c>
      <c r="E55" s="36"/>
      <c r="F55" s="17"/>
      <c r="G55" s="21">
        <v>0</v>
      </c>
      <c r="H55" s="21">
        <v>0</v>
      </c>
    </row>
    <row r="56" spans="1:8" s="2" customFormat="1" ht="12.75" customHeight="1">
      <c r="A56" s="4"/>
      <c r="B56" s="43" t="s">
        <v>53</v>
      </c>
      <c r="C56" s="57" t="s">
        <v>81</v>
      </c>
      <c r="D56" s="57"/>
      <c r="E56" s="58"/>
      <c r="F56" s="17"/>
      <c r="G56" s="21" t="s">
        <v>22</v>
      </c>
      <c r="H56" s="21" t="s">
        <v>22</v>
      </c>
    </row>
    <row r="57" spans="1:8" s="2" customFormat="1" ht="12.75" customHeight="1">
      <c r="A57" s="4"/>
      <c r="B57" s="43" t="s">
        <v>55</v>
      </c>
      <c r="C57" s="57" t="s">
        <v>82</v>
      </c>
      <c r="D57" s="57"/>
      <c r="E57" s="58"/>
      <c r="F57" s="17" t="s">
        <v>275</v>
      </c>
      <c r="G57" s="21">
        <v>6396.55</v>
      </c>
      <c r="H57" s="21">
        <v>6701.86</v>
      </c>
    </row>
    <row r="58" spans="1:8" s="2" customFormat="1" ht="12.75" customHeight="1">
      <c r="A58" s="4"/>
      <c r="B58" s="17"/>
      <c r="C58" s="31" t="s">
        <v>83</v>
      </c>
      <c r="D58" s="32"/>
      <c r="E58" s="33"/>
      <c r="F58" s="17"/>
      <c r="G58" s="21">
        <f>SUM(G20,G40,G41)</f>
        <v>864426.92999999993</v>
      </c>
      <c r="H58" s="21">
        <f>SUM(H20,H40,H41)</f>
        <v>719943.75</v>
      </c>
    </row>
    <row r="59" spans="1:8" s="2" customFormat="1" ht="12.75" customHeight="1">
      <c r="A59" s="4"/>
      <c r="B59" s="10" t="s">
        <v>84</v>
      </c>
      <c r="C59" s="12" t="s">
        <v>85</v>
      </c>
      <c r="D59" s="12"/>
      <c r="E59" s="59"/>
      <c r="F59" s="17" t="s">
        <v>276</v>
      </c>
      <c r="G59" s="16">
        <f>SUM(G60:G63)</f>
        <v>601821.48999999987</v>
      </c>
      <c r="H59" s="16">
        <f>SUM(H60:H63)</f>
        <v>612734.84000000008</v>
      </c>
    </row>
    <row r="60" spans="1:8" s="2" customFormat="1" ht="12.75" customHeight="1">
      <c r="A60" s="4"/>
      <c r="B60" s="17" t="s">
        <v>18</v>
      </c>
      <c r="C60" s="37" t="s">
        <v>86</v>
      </c>
      <c r="D60" s="37"/>
      <c r="E60" s="38"/>
      <c r="F60" s="17"/>
      <c r="G60" s="21">
        <v>26305.83</v>
      </c>
      <c r="H60" s="21">
        <v>28578.82</v>
      </c>
    </row>
    <row r="61" spans="1:8" s="2" customFormat="1" ht="12.75" customHeight="1">
      <c r="A61" s="4"/>
      <c r="B61" s="30" t="s">
        <v>31</v>
      </c>
      <c r="C61" s="31" t="s">
        <v>87</v>
      </c>
      <c r="D61" s="32"/>
      <c r="E61" s="33"/>
      <c r="F61" s="30"/>
      <c r="G61" s="21">
        <v>562747.34</v>
      </c>
      <c r="H61" s="21">
        <v>571193.43000000005</v>
      </c>
    </row>
    <row r="62" spans="1:8" s="2" customFormat="1" ht="12.75" customHeight="1">
      <c r="A62" s="4"/>
      <c r="B62" s="17" t="s">
        <v>51</v>
      </c>
      <c r="C62" s="148" t="s">
        <v>88</v>
      </c>
      <c r="D62" s="149"/>
      <c r="E62" s="150"/>
      <c r="F62" s="17"/>
      <c r="G62" s="21">
        <v>5604.73</v>
      </c>
      <c r="H62" s="21">
        <v>5697.55</v>
      </c>
    </row>
    <row r="63" spans="1:8" s="2" customFormat="1" ht="12.75" customHeight="1">
      <c r="A63" s="4"/>
      <c r="B63" s="17" t="s">
        <v>89</v>
      </c>
      <c r="C63" s="37" t="s">
        <v>90</v>
      </c>
      <c r="D63" s="22"/>
      <c r="E63" s="39"/>
      <c r="F63" s="17"/>
      <c r="G63" s="21">
        <v>7163.59</v>
      </c>
      <c r="H63" s="21">
        <v>7265.04</v>
      </c>
    </row>
    <row r="64" spans="1:8" s="2" customFormat="1" ht="12.75" customHeight="1">
      <c r="A64" s="4"/>
      <c r="B64" s="10" t="s">
        <v>91</v>
      </c>
      <c r="C64" s="12" t="s">
        <v>92</v>
      </c>
      <c r="D64" s="13"/>
      <c r="E64" s="14"/>
      <c r="F64" s="17"/>
      <c r="G64" s="16">
        <f>SUM(G65,G69)</f>
        <v>244787.73</v>
      </c>
      <c r="H64" s="16">
        <f>SUM(H65,H69)</f>
        <v>95320.4</v>
      </c>
    </row>
    <row r="65" spans="1:8" s="2" customFormat="1" ht="12.75" customHeight="1">
      <c r="A65" s="4"/>
      <c r="B65" s="17" t="s">
        <v>18</v>
      </c>
      <c r="C65" s="18" t="s">
        <v>93</v>
      </c>
      <c r="D65" s="60"/>
      <c r="E65" s="61"/>
      <c r="F65" s="17"/>
      <c r="G65" s="21">
        <f>SUM(G66:G68)</f>
        <v>3458.15</v>
      </c>
      <c r="H65" s="21">
        <f>SUM(H66:H68)</f>
        <v>3458.15</v>
      </c>
    </row>
    <row r="66" spans="1:8" s="2" customFormat="1">
      <c r="A66" s="4"/>
      <c r="B66" s="15" t="s">
        <v>20</v>
      </c>
      <c r="C66" s="62"/>
      <c r="D66" s="23" t="s">
        <v>94</v>
      </c>
      <c r="E66" s="63"/>
      <c r="F66" s="17"/>
      <c r="G66" s="21" t="s">
        <v>22</v>
      </c>
      <c r="H66" s="21" t="s">
        <v>22</v>
      </c>
    </row>
    <row r="67" spans="1:8" s="2" customFormat="1" ht="12.75" customHeight="1">
      <c r="A67" s="4"/>
      <c r="B67" s="15" t="s">
        <v>23</v>
      </c>
      <c r="C67" s="22"/>
      <c r="D67" s="23" t="s">
        <v>95</v>
      </c>
      <c r="E67" s="26"/>
      <c r="F67" s="17" t="s">
        <v>277</v>
      </c>
      <c r="G67" s="21">
        <v>3458.15</v>
      </c>
      <c r="H67" s="21">
        <v>3458.15</v>
      </c>
    </row>
    <row r="68" spans="1:8" s="2" customFormat="1" ht="12.75" customHeight="1">
      <c r="A68" s="4"/>
      <c r="B68" s="15" t="s">
        <v>96</v>
      </c>
      <c r="C68" s="22"/>
      <c r="D68" s="23" t="s">
        <v>97</v>
      </c>
      <c r="E68" s="26"/>
      <c r="F68" s="27"/>
      <c r="G68" s="21" t="s">
        <v>22</v>
      </c>
      <c r="H68" s="21" t="s">
        <v>22</v>
      </c>
    </row>
    <row r="69" spans="1:8" s="64" customFormat="1" ht="12.75" customHeight="1">
      <c r="A69" s="4"/>
      <c r="B69" s="43" t="s">
        <v>31</v>
      </c>
      <c r="C69" s="65" t="s">
        <v>98</v>
      </c>
      <c r="D69" s="66"/>
      <c r="E69" s="67"/>
      <c r="F69" s="43" t="s">
        <v>278</v>
      </c>
      <c r="G69" s="21">
        <f>SUM(G70:G75,G78:G83)</f>
        <v>241329.58000000002</v>
      </c>
      <c r="H69" s="21">
        <f>SUM(H70:H75,H78:H83)</f>
        <v>91862.25</v>
      </c>
    </row>
    <row r="70" spans="1:8" s="2" customFormat="1" ht="12.75" customHeight="1">
      <c r="A70" s="4"/>
      <c r="B70" s="15" t="s">
        <v>33</v>
      </c>
      <c r="C70" s="22"/>
      <c r="D70" s="23" t="s">
        <v>99</v>
      </c>
      <c r="E70" s="24"/>
      <c r="F70" s="17"/>
      <c r="G70" s="21" t="s">
        <v>22</v>
      </c>
      <c r="H70" s="21" t="s">
        <v>22</v>
      </c>
    </row>
    <row r="71" spans="1:8" s="2" customFormat="1" ht="12.75" customHeight="1">
      <c r="A71" s="4"/>
      <c r="B71" s="15" t="s">
        <v>35</v>
      </c>
      <c r="C71" s="62"/>
      <c r="D71" s="23" t="s">
        <v>100</v>
      </c>
      <c r="E71" s="63"/>
      <c r="F71" s="17"/>
      <c r="G71" s="21" t="s">
        <v>22</v>
      </c>
      <c r="H71" s="21" t="s">
        <v>22</v>
      </c>
    </row>
    <row r="72" spans="1:8" s="2" customFormat="1">
      <c r="A72" s="4"/>
      <c r="B72" s="15" t="s">
        <v>37</v>
      </c>
      <c r="C72" s="62"/>
      <c r="D72" s="23" t="s">
        <v>101</v>
      </c>
      <c r="E72" s="63"/>
      <c r="F72" s="17"/>
      <c r="G72" s="21" t="s">
        <v>22</v>
      </c>
      <c r="H72" s="21" t="s">
        <v>22</v>
      </c>
    </row>
    <row r="73" spans="1:8" s="2" customFormat="1">
      <c r="A73" s="4"/>
      <c r="B73" s="68" t="s">
        <v>39</v>
      </c>
      <c r="C73" s="45"/>
      <c r="D73" s="69" t="s">
        <v>102</v>
      </c>
      <c r="E73" s="53"/>
      <c r="F73" s="17"/>
      <c r="G73" s="21" t="s">
        <v>22</v>
      </c>
      <c r="H73" s="21" t="s">
        <v>22</v>
      </c>
    </row>
    <row r="74" spans="1:8" s="2" customFormat="1">
      <c r="A74" s="4"/>
      <c r="B74" s="17" t="s">
        <v>41</v>
      </c>
      <c r="C74" s="29"/>
      <c r="D74" s="29" t="s">
        <v>103</v>
      </c>
      <c r="E74" s="24"/>
      <c r="F74" s="70"/>
      <c r="G74" s="21" t="s">
        <v>22</v>
      </c>
      <c r="H74" s="21" t="s">
        <v>22</v>
      </c>
    </row>
    <row r="75" spans="1:8" s="2" customFormat="1" ht="12.75" customHeight="1">
      <c r="A75" s="4"/>
      <c r="B75" s="71" t="s">
        <v>43</v>
      </c>
      <c r="C75" s="66"/>
      <c r="D75" s="72" t="s">
        <v>104</v>
      </c>
      <c r="E75" s="73"/>
      <c r="F75" s="17"/>
      <c r="G75" s="21">
        <f>SUM(G76,G77)</f>
        <v>0</v>
      </c>
      <c r="H75" s="21">
        <f>SUM(H76,H77)</f>
        <v>0</v>
      </c>
    </row>
    <row r="76" spans="1:8" s="2" customFormat="1" ht="12.75" customHeight="1">
      <c r="A76" s="4"/>
      <c r="B76" s="47" t="s">
        <v>105</v>
      </c>
      <c r="C76" s="34"/>
      <c r="D76" s="55"/>
      <c r="E76" s="36" t="s">
        <v>106</v>
      </c>
      <c r="F76" s="17"/>
      <c r="G76" s="21" t="s">
        <v>22</v>
      </c>
      <c r="H76" s="21" t="s">
        <v>22</v>
      </c>
    </row>
    <row r="77" spans="1:8" s="2" customFormat="1" ht="12.75" customHeight="1">
      <c r="A77" s="4"/>
      <c r="B77" s="47" t="s">
        <v>107</v>
      </c>
      <c r="C77" s="34"/>
      <c r="D77" s="55"/>
      <c r="E77" s="36" t="s">
        <v>108</v>
      </c>
      <c r="F77" s="27"/>
      <c r="G77" s="21">
        <v>0</v>
      </c>
      <c r="H77" s="21">
        <v>0</v>
      </c>
    </row>
    <row r="78" spans="1:8" s="2" customFormat="1" ht="12.75" customHeight="1">
      <c r="A78" s="4"/>
      <c r="B78" s="47" t="s">
        <v>45</v>
      </c>
      <c r="C78" s="50"/>
      <c r="D78" s="74" t="s">
        <v>109</v>
      </c>
      <c r="E78" s="75"/>
      <c r="F78" s="27"/>
      <c r="G78" s="21" t="s">
        <v>22</v>
      </c>
      <c r="H78" s="21" t="s">
        <v>22</v>
      </c>
    </row>
    <row r="79" spans="1:8" s="2" customFormat="1" ht="12.75" customHeight="1">
      <c r="A79" s="4"/>
      <c r="B79" s="47" t="s">
        <v>47</v>
      </c>
      <c r="C79" s="76"/>
      <c r="D79" s="35" t="s">
        <v>110</v>
      </c>
      <c r="E79" s="77"/>
      <c r="F79" s="17"/>
      <c r="G79" s="21" t="s">
        <v>22</v>
      </c>
      <c r="H79" s="21" t="s">
        <v>22</v>
      </c>
    </row>
    <row r="80" spans="1:8" s="2" customFormat="1" ht="12.75" customHeight="1">
      <c r="A80" s="4"/>
      <c r="B80" s="47" t="s">
        <v>49</v>
      </c>
      <c r="C80" s="22"/>
      <c r="D80" s="23" t="s">
        <v>111</v>
      </c>
      <c r="E80" s="26"/>
      <c r="F80" s="17"/>
      <c r="G80" s="21">
        <v>24639.96</v>
      </c>
      <c r="H80" s="21">
        <v>26.39</v>
      </c>
    </row>
    <row r="81" spans="1:8" s="2" customFormat="1" ht="12.75" customHeight="1">
      <c r="A81" s="4"/>
      <c r="B81" s="47" t="s">
        <v>112</v>
      </c>
      <c r="C81" s="22"/>
      <c r="D81" s="23" t="s">
        <v>113</v>
      </c>
      <c r="E81" s="26"/>
      <c r="F81" s="17"/>
      <c r="G81" s="21">
        <v>128335.83</v>
      </c>
      <c r="H81" s="21">
        <v>0</v>
      </c>
    </row>
    <row r="82" spans="1:8" s="2" customFormat="1" ht="12.75" customHeight="1">
      <c r="A82" s="4"/>
      <c r="B82" s="15" t="s">
        <v>114</v>
      </c>
      <c r="C82" s="34"/>
      <c r="D82" s="35" t="s">
        <v>115</v>
      </c>
      <c r="E82" s="36"/>
      <c r="F82" s="17"/>
      <c r="G82" s="21">
        <v>88329.79</v>
      </c>
      <c r="H82" s="21">
        <v>91835.86</v>
      </c>
    </row>
    <row r="83" spans="1:8" s="2" customFormat="1" ht="12.75" customHeight="1">
      <c r="A83" s="4"/>
      <c r="B83" s="15" t="s">
        <v>116</v>
      </c>
      <c r="C83" s="22"/>
      <c r="D83" s="23" t="s">
        <v>117</v>
      </c>
      <c r="E83" s="26"/>
      <c r="F83" s="27"/>
      <c r="G83" s="21">
        <v>24</v>
      </c>
      <c r="H83" s="21">
        <v>0</v>
      </c>
    </row>
    <row r="84" spans="1:8" s="2" customFormat="1" ht="12.75" customHeight="1">
      <c r="A84" s="4"/>
      <c r="B84" s="10" t="s">
        <v>118</v>
      </c>
      <c r="C84" s="78" t="s">
        <v>119</v>
      </c>
      <c r="D84" s="79"/>
      <c r="E84" s="80"/>
      <c r="F84" s="27" t="s">
        <v>279</v>
      </c>
      <c r="G84" s="16">
        <f>SUM(G85,G86,G89,G90)</f>
        <v>17817.710000000101</v>
      </c>
      <c r="H84" s="16">
        <f>SUM(H85,H86,H89,H90)</f>
        <v>11888.5100000001</v>
      </c>
    </row>
    <row r="85" spans="1:8" s="2" customFormat="1" ht="12.75" customHeight="1">
      <c r="A85" s="4"/>
      <c r="B85" s="17" t="s">
        <v>18</v>
      </c>
      <c r="C85" s="37" t="s">
        <v>120</v>
      </c>
      <c r="D85" s="22"/>
      <c r="E85" s="39"/>
      <c r="F85" s="27"/>
      <c r="G85" s="21" t="s">
        <v>22</v>
      </c>
      <c r="H85" s="21" t="s">
        <v>22</v>
      </c>
    </row>
    <row r="86" spans="1:8" s="2" customFormat="1" ht="12.75" customHeight="1">
      <c r="A86" s="4"/>
      <c r="B86" s="17" t="s">
        <v>31</v>
      </c>
      <c r="C86" s="18" t="s">
        <v>121</v>
      </c>
      <c r="D86" s="60"/>
      <c r="E86" s="61"/>
      <c r="F86" s="17"/>
      <c r="G86" s="21">
        <f>SUM(G87,G88)</f>
        <v>0</v>
      </c>
      <c r="H86" s="21">
        <f>SUM(H87,H88)</f>
        <v>0</v>
      </c>
    </row>
    <row r="87" spans="1:8" s="2" customFormat="1" ht="12.75" customHeight="1">
      <c r="A87" s="4"/>
      <c r="B87" s="15" t="s">
        <v>33</v>
      </c>
      <c r="C87" s="22"/>
      <c r="D87" s="23" t="s">
        <v>122</v>
      </c>
      <c r="E87" s="26"/>
      <c r="F87" s="17"/>
      <c r="G87" s="21" t="s">
        <v>22</v>
      </c>
      <c r="H87" s="21" t="s">
        <v>22</v>
      </c>
    </row>
    <row r="88" spans="1:8" s="2" customFormat="1" ht="12.75" customHeight="1">
      <c r="A88" s="4"/>
      <c r="B88" s="15" t="s">
        <v>35</v>
      </c>
      <c r="C88" s="22"/>
      <c r="D88" s="23" t="s">
        <v>123</v>
      </c>
      <c r="E88" s="26"/>
      <c r="F88" s="17"/>
      <c r="G88" s="21" t="s">
        <v>22</v>
      </c>
      <c r="H88" s="21" t="s">
        <v>22</v>
      </c>
    </row>
    <row r="89" spans="1:8" s="2" customFormat="1" ht="12.75" customHeight="1">
      <c r="A89" s="4"/>
      <c r="B89" s="43" t="s">
        <v>51</v>
      </c>
      <c r="C89" s="55" t="s">
        <v>124</v>
      </c>
      <c r="D89" s="55"/>
      <c r="E89" s="48"/>
      <c r="F89" s="17"/>
      <c r="G89" s="21" t="s">
        <v>22</v>
      </c>
      <c r="H89" s="21" t="s">
        <v>22</v>
      </c>
    </row>
    <row r="90" spans="1:8" s="2" customFormat="1" ht="12.75" customHeight="1">
      <c r="A90" s="4"/>
      <c r="B90" s="30" t="s">
        <v>53</v>
      </c>
      <c r="C90" s="31" t="s">
        <v>125</v>
      </c>
      <c r="D90" s="32"/>
      <c r="E90" s="33"/>
      <c r="F90" s="17"/>
      <c r="G90" s="21">
        <f>SUM(G91:G92)</f>
        <v>17817.710000000101</v>
      </c>
      <c r="H90" s="21">
        <f>SUM(H91:H92)</f>
        <v>11888.5100000001</v>
      </c>
    </row>
    <row r="91" spans="1:8" s="2" customFormat="1" ht="12.75" customHeight="1">
      <c r="A91" s="4"/>
      <c r="B91" s="15" t="s">
        <v>126</v>
      </c>
      <c r="C91" s="13"/>
      <c r="D91" s="23" t="s">
        <v>127</v>
      </c>
      <c r="E91" s="81"/>
      <c r="F91" s="27"/>
      <c r="G91" s="21">
        <v>5929.2000000000999</v>
      </c>
      <c r="H91" s="21">
        <v>3460.8700000000999</v>
      </c>
    </row>
    <row r="92" spans="1:8" s="2" customFormat="1" ht="12.75" customHeight="1">
      <c r="A92" s="4"/>
      <c r="B92" s="15" t="s">
        <v>128</v>
      </c>
      <c r="C92" s="13"/>
      <c r="D92" s="23" t="s">
        <v>129</v>
      </c>
      <c r="E92" s="81"/>
      <c r="F92" s="27"/>
      <c r="G92" s="21">
        <v>11888.51</v>
      </c>
      <c r="H92" s="21">
        <v>8427.64</v>
      </c>
    </row>
    <row r="93" spans="1:8" s="2" customFormat="1" ht="12.75" customHeight="1">
      <c r="A93" s="4"/>
      <c r="B93" s="10" t="s">
        <v>130</v>
      </c>
      <c r="C93" s="78" t="s">
        <v>131</v>
      </c>
      <c r="D93" s="80"/>
      <c r="E93" s="80"/>
      <c r="F93" s="27"/>
      <c r="G93" s="16"/>
      <c r="H93" s="16"/>
    </row>
    <row r="94" spans="1:8" s="2" customFormat="1" ht="25.5" customHeight="1">
      <c r="A94" s="4"/>
      <c r="B94" s="10"/>
      <c r="C94" s="138" t="s">
        <v>132</v>
      </c>
      <c r="D94" s="139"/>
      <c r="E94" s="140"/>
      <c r="F94" s="17"/>
      <c r="G94" s="82">
        <f>SUM(G59,G64,G84,G93)</f>
        <v>864426.92999999993</v>
      </c>
      <c r="H94" s="82">
        <f>SUM(H59,H64,H84,H93)</f>
        <v>719943.75000000023</v>
      </c>
    </row>
    <row r="95" spans="1:8" s="2" customFormat="1">
      <c r="A95" s="4"/>
      <c r="B95" s="83"/>
      <c r="C95" s="84"/>
      <c r="D95" s="84"/>
      <c r="E95" s="84"/>
      <c r="F95" s="84"/>
      <c r="G95" s="3"/>
      <c r="H95" s="3"/>
    </row>
    <row r="96" spans="1:8" s="2" customFormat="1" ht="12.75" customHeight="1">
      <c r="A96" s="4"/>
      <c r="B96" s="141" t="s">
        <v>263</v>
      </c>
      <c r="C96" s="141"/>
      <c r="D96" s="141"/>
      <c r="E96" s="141"/>
      <c r="F96" s="85"/>
      <c r="G96" s="142" t="s">
        <v>133</v>
      </c>
      <c r="H96" s="142"/>
    </row>
    <row r="97" spans="1:8" s="2" customFormat="1" ht="12.75" customHeight="1">
      <c r="A97" s="4"/>
      <c r="B97" s="143" t="s">
        <v>134</v>
      </c>
      <c r="C97" s="143"/>
      <c r="D97" s="143"/>
      <c r="E97" s="143"/>
      <c r="F97" s="3" t="s">
        <v>135</v>
      </c>
      <c r="G97" s="144" t="s">
        <v>136</v>
      </c>
      <c r="H97" s="144"/>
    </row>
    <row r="98" spans="1:8" s="2" customFormat="1">
      <c r="A98" s="4"/>
      <c r="B98" s="6"/>
      <c r="C98" s="6"/>
      <c r="D98" s="6"/>
      <c r="E98" s="6"/>
      <c r="F98" s="6"/>
      <c r="G98" s="6"/>
      <c r="H98" s="6"/>
    </row>
    <row r="99" spans="1:8" s="2" customFormat="1" ht="12.75" customHeight="1">
      <c r="A99" s="4"/>
      <c r="B99" s="145" t="s">
        <v>264</v>
      </c>
      <c r="C99" s="145"/>
      <c r="D99" s="145"/>
      <c r="E99" s="145"/>
      <c r="F99" s="86"/>
      <c r="G99" s="146" t="s">
        <v>265</v>
      </c>
      <c r="H99" s="147"/>
    </row>
    <row r="100" spans="1:8" s="2" customFormat="1" ht="12.75" customHeight="1">
      <c r="A100" s="4"/>
      <c r="B100" s="136" t="s">
        <v>137</v>
      </c>
      <c r="C100" s="136"/>
      <c r="D100" s="136"/>
      <c r="E100" s="136"/>
      <c r="F100" s="64" t="s">
        <v>135</v>
      </c>
      <c r="G100" s="137" t="s">
        <v>136</v>
      </c>
      <c r="H100" s="137"/>
    </row>
    <row r="101" spans="1:8" s="2" customFormat="1">
      <c r="A101" s="4"/>
      <c r="F101" s="3"/>
    </row>
    <row r="102" spans="1:8" s="2" customFormat="1">
      <c r="A102" s="4"/>
      <c r="F102" s="3"/>
    </row>
    <row r="103" spans="1:8" s="2" customFormat="1">
      <c r="A103" s="4"/>
      <c r="F103" s="3"/>
    </row>
    <row r="104" spans="1:8" s="2" customFormat="1">
      <c r="A104" s="4"/>
      <c r="F104" s="3"/>
    </row>
    <row r="105" spans="1:8" s="2" customFormat="1">
      <c r="A105" s="4"/>
      <c r="F105" s="3"/>
    </row>
    <row r="106" spans="1:8" s="2" customFormat="1">
      <c r="A106" s="4"/>
      <c r="F106" s="3"/>
    </row>
    <row r="107" spans="1:8" s="2" customFormat="1">
      <c r="A107" s="4"/>
      <c r="F107" s="3"/>
    </row>
    <row r="108" spans="1:8" s="2" customFormat="1">
      <c r="A108" s="4"/>
      <c r="F108" s="3"/>
    </row>
    <row r="109" spans="1:8" s="2" customFormat="1">
      <c r="A109" s="4"/>
      <c r="F109" s="3"/>
    </row>
    <row r="110" spans="1:8" s="2" customFormat="1">
      <c r="A110" s="4"/>
      <c r="F110" s="3"/>
    </row>
    <row r="111" spans="1:8" s="2" customFormat="1">
      <c r="A111" s="4"/>
      <c r="F111" s="3"/>
    </row>
    <row r="112" spans="1:8" s="2" customFormat="1">
      <c r="A112" s="4"/>
      <c r="F112" s="3"/>
    </row>
    <row r="113" spans="1:6" s="2" customFormat="1">
      <c r="A113" s="4"/>
      <c r="F113" s="3"/>
    </row>
    <row r="114" spans="1:6" s="2" customFormat="1">
      <c r="A114" s="4"/>
      <c r="F114" s="3"/>
    </row>
    <row r="115" spans="1:6" s="2" customFormat="1">
      <c r="A115" s="4"/>
      <c r="F115" s="3"/>
    </row>
    <row r="116" spans="1:6" s="2" customFormat="1">
      <c r="A116" s="4"/>
      <c r="F116" s="3"/>
    </row>
    <row r="117" spans="1:6" s="2" customFormat="1">
      <c r="A117" s="4"/>
      <c r="F117" s="3"/>
    </row>
    <row r="118" spans="1:6" s="2" customFormat="1">
      <c r="A118" s="4"/>
      <c r="F118" s="3"/>
    </row>
    <row r="119" spans="1:6" s="2" customFormat="1">
      <c r="A119" s="87"/>
      <c r="F119" s="3"/>
    </row>
  </sheetData>
  <mergeCells count="27">
    <mergeCell ref="B8:H8"/>
    <mergeCell ref="B1:H1"/>
    <mergeCell ref="F2:H2"/>
    <mergeCell ref="F3:H3"/>
    <mergeCell ref="B5:H6"/>
    <mergeCell ref="B7:H7"/>
    <mergeCell ref="C62:E62"/>
    <mergeCell ref="B9:H9"/>
    <mergeCell ref="B10:H11"/>
    <mergeCell ref="B12:F12"/>
    <mergeCell ref="B13:H13"/>
    <mergeCell ref="B14:H14"/>
    <mergeCell ref="B16:H16"/>
    <mergeCell ref="B17:H17"/>
    <mergeCell ref="E18:H18"/>
    <mergeCell ref="C19:E19"/>
    <mergeCell ref="D47:E47"/>
    <mergeCell ref="D53:E53"/>
    <mergeCell ref="B100:E100"/>
    <mergeCell ref="G100:H100"/>
    <mergeCell ref="C94:E94"/>
    <mergeCell ref="B96:E96"/>
    <mergeCell ref="G96:H96"/>
    <mergeCell ref="B97:E97"/>
    <mergeCell ref="G97:H97"/>
    <mergeCell ref="B99:E99"/>
    <mergeCell ref="G99:H99"/>
  </mergeCells>
  <printOptions horizontalCentered="1"/>
  <pageMargins left="0.55118110236220474" right="0.55118110236220474" top="0.6692913385826772" bottom="0.23622047244094491" header="0.31496062992125984" footer="0.11811023622047245"/>
  <pageSetup paperSize="9" scale="75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J64"/>
  <sheetViews>
    <sheetView showGridLines="0" tabSelected="1" zoomScaleSheetLayoutView="100" workbookViewId="0">
      <selection activeCell="D62" sqref="D62"/>
    </sheetView>
  </sheetViews>
  <sheetFormatPr defaultRowHeight="12.75"/>
  <cols>
    <col min="1" max="1" width="3.140625" style="88" customWidth="1"/>
    <col min="2" max="2" width="8" style="88" customWidth="1"/>
    <col min="3" max="3" width="1.5703125" style="88" hidden="1" customWidth="1"/>
    <col min="4" max="4" width="30.140625" style="88" customWidth="1"/>
    <col min="5" max="5" width="18.28515625" style="88" customWidth="1"/>
    <col min="6" max="6" width="9.140625" style="88" hidden="1" customWidth="1"/>
    <col min="7" max="7" width="11.7109375" style="88" customWidth="1"/>
    <col min="8" max="8" width="13.140625" style="88" customWidth="1"/>
    <col min="9" max="9" width="14.7109375" style="88" customWidth="1"/>
    <col min="10" max="10" width="15.85546875" style="88" customWidth="1"/>
    <col min="11" max="11" width="9.140625" style="88"/>
    <col min="12" max="12" width="88.85546875" style="88" customWidth="1"/>
    <col min="13" max="16384" width="9.140625" style="88"/>
  </cols>
  <sheetData>
    <row r="1" spans="2:10" ht="7.5" customHeight="1">
      <c r="B1" s="165" t="s">
        <v>0</v>
      </c>
      <c r="C1" s="165"/>
      <c r="D1" s="165"/>
      <c r="E1" s="165"/>
      <c r="F1" s="165"/>
      <c r="G1" s="165"/>
      <c r="H1" s="165"/>
      <c r="I1" s="165"/>
      <c r="J1" s="165"/>
    </row>
    <row r="2" spans="2:10" ht="15.75" customHeight="1">
      <c r="E2" s="113"/>
      <c r="H2" s="112" t="s">
        <v>220</v>
      </c>
      <c r="I2" s="111"/>
      <c r="J2" s="111"/>
    </row>
    <row r="3" spans="2:10" ht="15.75" customHeight="1">
      <c r="H3" s="112" t="s">
        <v>2</v>
      </c>
      <c r="I3" s="111"/>
      <c r="J3" s="111"/>
    </row>
    <row r="4" spans="2:10" ht="4.5" customHeight="1"/>
    <row r="5" spans="2:10" ht="15.75" customHeight="1">
      <c r="B5" s="166" t="s">
        <v>219</v>
      </c>
      <c r="C5" s="166"/>
      <c r="D5" s="166"/>
      <c r="E5" s="166"/>
      <c r="F5" s="166"/>
      <c r="G5" s="166"/>
      <c r="H5" s="166"/>
      <c r="I5" s="166"/>
      <c r="J5" s="166"/>
    </row>
    <row r="6" spans="2:10" ht="15.75" customHeight="1">
      <c r="B6" s="167" t="s">
        <v>218</v>
      </c>
      <c r="C6" s="167"/>
      <c r="D6" s="167"/>
      <c r="E6" s="167"/>
      <c r="F6" s="167"/>
      <c r="G6" s="167"/>
      <c r="H6" s="167"/>
      <c r="I6" s="167"/>
      <c r="J6" s="167"/>
    </row>
    <row r="7" spans="2:10" ht="15.75" customHeight="1">
      <c r="B7" s="168" t="s">
        <v>4</v>
      </c>
      <c r="C7" s="168"/>
      <c r="D7" s="168"/>
      <c r="E7" s="168"/>
      <c r="F7" s="168"/>
      <c r="G7" s="168"/>
      <c r="H7" s="168"/>
      <c r="I7" s="168"/>
      <c r="J7" s="168"/>
    </row>
    <row r="8" spans="2:10" ht="15" customHeight="1">
      <c r="B8" s="169" t="s">
        <v>217</v>
      </c>
      <c r="C8" s="169"/>
      <c r="D8" s="169"/>
      <c r="E8" s="169"/>
      <c r="F8" s="169"/>
      <c r="G8" s="169"/>
      <c r="H8" s="169"/>
      <c r="I8" s="169"/>
      <c r="J8" s="169"/>
    </row>
    <row r="9" spans="2:10" ht="15" customHeight="1">
      <c r="B9" s="170" t="s">
        <v>269</v>
      </c>
      <c r="C9" s="170"/>
      <c r="D9" s="170"/>
      <c r="E9" s="170"/>
      <c r="F9" s="170"/>
      <c r="G9" s="170"/>
      <c r="H9" s="170"/>
      <c r="I9" s="170"/>
      <c r="J9" s="170"/>
    </row>
    <row r="10" spans="2:10" ht="15" customHeight="1">
      <c r="B10" s="171" t="s">
        <v>216</v>
      </c>
      <c r="C10" s="171"/>
      <c r="D10" s="171"/>
      <c r="E10" s="171"/>
      <c r="F10" s="171"/>
      <c r="G10" s="171"/>
      <c r="H10" s="171"/>
      <c r="I10" s="171"/>
      <c r="J10" s="171"/>
    </row>
    <row r="11" spans="2:10" ht="15" customHeight="1">
      <c r="B11" s="171" t="s">
        <v>215</v>
      </c>
      <c r="C11" s="171"/>
      <c r="D11" s="171"/>
      <c r="E11" s="171"/>
      <c r="F11" s="171"/>
      <c r="G11" s="171"/>
      <c r="H11" s="171"/>
      <c r="I11" s="171"/>
      <c r="J11" s="171"/>
    </row>
    <row r="12" spans="2:10" ht="12" customHeight="1">
      <c r="B12" s="172"/>
      <c r="C12" s="172"/>
      <c r="D12" s="172"/>
      <c r="E12" s="172"/>
      <c r="F12" s="172"/>
      <c r="G12" s="172"/>
      <c r="H12" s="172"/>
      <c r="I12" s="172"/>
      <c r="J12" s="172"/>
    </row>
    <row r="13" spans="2:10" ht="15" customHeight="1">
      <c r="B13" s="173" t="s">
        <v>214</v>
      </c>
      <c r="C13" s="173"/>
      <c r="D13" s="173"/>
      <c r="E13" s="173"/>
      <c r="F13" s="173"/>
      <c r="G13" s="173"/>
      <c r="H13" s="173"/>
      <c r="I13" s="173"/>
      <c r="J13" s="173"/>
    </row>
    <row r="14" spans="2:10" ht="9.75" customHeight="1">
      <c r="B14" s="171"/>
      <c r="C14" s="171"/>
      <c r="D14" s="171"/>
      <c r="E14" s="171"/>
      <c r="F14" s="171"/>
      <c r="G14" s="171"/>
      <c r="H14" s="171"/>
      <c r="I14" s="171"/>
      <c r="J14" s="171"/>
    </row>
    <row r="15" spans="2:10" ht="15" customHeight="1">
      <c r="B15" s="173" t="s">
        <v>8</v>
      </c>
      <c r="C15" s="173"/>
      <c r="D15" s="173"/>
      <c r="E15" s="173"/>
      <c r="F15" s="173"/>
      <c r="G15" s="173"/>
      <c r="H15" s="173"/>
      <c r="I15" s="173"/>
      <c r="J15" s="173"/>
    </row>
    <row r="16" spans="2:10" ht="9.75" customHeight="1">
      <c r="B16" s="110"/>
      <c r="C16" s="89"/>
      <c r="D16" s="89"/>
      <c r="E16" s="89"/>
      <c r="F16" s="89"/>
      <c r="G16" s="89"/>
      <c r="H16" s="89"/>
      <c r="I16" s="89"/>
      <c r="J16" s="89"/>
    </row>
    <row r="17" spans="2:10" ht="15" customHeight="1">
      <c r="B17" s="174" t="s">
        <v>9</v>
      </c>
      <c r="C17" s="174"/>
      <c r="D17" s="174"/>
      <c r="E17" s="174"/>
      <c r="F17" s="174"/>
      <c r="G17" s="174"/>
      <c r="H17" s="174"/>
      <c r="I17" s="174"/>
      <c r="J17" s="174"/>
    </row>
    <row r="18" spans="2:10" ht="15" customHeight="1">
      <c r="B18" s="171" t="s">
        <v>10</v>
      </c>
      <c r="C18" s="171"/>
      <c r="D18" s="171"/>
      <c r="E18" s="171"/>
      <c r="F18" s="171"/>
      <c r="G18" s="171"/>
      <c r="H18" s="171"/>
      <c r="I18" s="171"/>
      <c r="J18" s="171"/>
    </row>
    <row r="19" spans="2:10" s="89" customFormat="1" ht="15" customHeight="1">
      <c r="B19" s="175" t="s">
        <v>262</v>
      </c>
      <c r="C19" s="175"/>
      <c r="D19" s="175"/>
      <c r="E19" s="175"/>
      <c r="F19" s="175"/>
      <c r="G19" s="175"/>
      <c r="H19" s="175"/>
      <c r="I19" s="175"/>
      <c r="J19" s="175"/>
    </row>
    <row r="20" spans="2:10" s="108" customFormat="1" ht="50.1" customHeight="1">
      <c r="B20" s="176" t="s">
        <v>11</v>
      </c>
      <c r="C20" s="177"/>
      <c r="D20" s="176" t="s">
        <v>12</v>
      </c>
      <c r="E20" s="178"/>
      <c r="F20" s="178"/>
      <c r="G20" s="177"/>
      <c r="H20" s="109" t="s">
        <v>213</v>
      </c>
      <c r="I20" s="109" t="s">
        <v>211</v>
      </c>
      <c r="J20" s="109" t="s">
        <v>212</v>
      </c>
    </row>
    <row r="21" spans="2:10" ht="15.75" customHeight="1">
      <c r="B21" s="106" t="s">
        <v>16</v>
      </c>
      <c r="C21" s="101" t="s">
        <v>210</v>
      </c>
      <c r="D21" s="179" t="s">
        <v>210</v>
      </c>
      <c r="E21" s="180"/>
      <c r="F21" s="180"/>
      <c r="G21" s="181"/>
      <c r="H21" s="103"/>
      <c r="I21" s="98">
        <f>SUM(I22,I27,I28)</f>
        <v>519572.45</v>
      </c>
      <c r="J21" s="98">
        <f>SUM(J22,J27,J28)</f>
        <v>433532.94</v>
      </c>
    </row>
    <row r="22" spans="2:10" ht="15.75" customHeight="1">
      <c r="B22" s="105" t="s">
        <v>18</v>
      </c>
      <c r="C22" s="96" t="s">
        <v>209</v>
      </c>
      <c r="D22" s="182" t="s">
        <v>209</v>
      </c>
      <c r="E22" s="183"/>
      <c r="F22" s="183"/>
      <c r="G22" s="184"/>
      <c r="H22" s="104"/>
      <c r="I22" s="94">
        <f>SUM(I23:I26)</f>
        <v>492508.02</v>
      </c>
      <c r="J22" s="94">
        <f>SUM(J23:J26)</f>
        <v>416719.28</v>
      </c>
    </row>
    <row r="23" spans="2:10" ht="15.75" customHeight="1">
      <c r="B23" s="105" t="s">
        <v>208</v>
      </c>
      <c r="C23" s="96" t="s">
        <v>86</v>
      </c>
      <c r="D23" s="182" t="s">
        <v>86</v>
      </c>
      <c r="E23" s="183"/>
      <c r="F23" s="183"/>
      <c r="G23" s="184"/>
      <c r="H23" s="104"/>
      <c r="I23" s="102">
        <v>226611.93</v>
      </c>
      <c r="J23" s="102">
        <v>174145.02</v>
      </c>
    </row>
    <row r="24" spans="2:10" ht="15.75" customHeight="1">
      <c r="B24" s="105" t="s">
        <v>207</v>
      </c>
      <c r="C24" s="97" t="s">
        <v>206</v>
      </c>
      <c r="D24" s="185" t="s">
        <v>206</v>
      </c>
      <c r="E24" s="186"/>
      <c r="F24" s="186"/>
      <c r="G24" s="187"/>
      <c r="H24" s="104"/>
      <c r="I24" s="102">
        <v>264657.46000000002</v>
      </c>
      <c r="J24" s="102">
        <v>231825</v>
      </c>
    </row>
    <row r="25" spans="2:10" ht="15.75" customHeight="1">
      <c r="B25" s="105" t="s">
        <v>205</v>
      </c>
      <c r="C25" s="96" t="s">
        <v>204</v>
      </c>
      <c r="D25" s="185" t="s">
        <v>204</v>
      </c>
      <c r="E25" s="186"/>
      <c r="F25" s="186"/>
      <c r="G25" s="187"/>
      <c r="H25" s="104"/>
      <c r="I25" s="102">
        <v>92.82</v>
      </c>
      <c r="J25" s="102">
        <v>6550.63</v>
      </c>
    </row>
    <row r="26" spans="2:10" ht="15.75" customHeight="1">
      <c r="B26" s="105" t="s">
        <v>203</v>
      </c>
      <c r="C26" s="97" t="s">
        <v>202</v>
      </c>
      <c r="D26" s="185" t="s">
        <v>202</v>
      </c>
      <c r="E26" s="186"/>
      <c r="F26" s="186"/>
      <c r="G26" s="187"/>
      <c r="H26" s="104"/>
      <c r="I26" s="102">
        <v>1145.81</v>
      </c>
      <c r="J26" s="102">
        <v>4198.63</v>
      </c>
    </row>
    <row r="27" spans="2:10" ht="15.75" customHeight="1">
      <c r="B27" s="105" t="s">
        <v>31</v>
      </c>
      <c r="C27" s="96" t="s">
        <v>201</v>
      </c>
      <c r="D27" s="185" t="s">
        <v>201</v>
      </c>
      <c r="E27" s="186"/>
      <c r="F27" s="186"/>
      <c r="G27" s="187"/>
      <c r="H27" s="104"/>
      <c r="I27" s="94"/>
      <c r="J27" s="107"/>
    </row>
    <row r="28" spans="2:10" ht="15.75" customHeight="1">
      <c r="B28" s="105" t="s">
        <v>51</v>
      </c>
      <c r="C28" s="96" t="s">
        <v>200</v>
      </c>
      <c r="D28" s="185" t="s">
        <v>200</v>
      </c>
      <c r="E28" s="186"/>
      <c r="F28" s="186"/>
      <c r="G28" s="187"/>
      <c r="H28" s="104" t="s">
        <v>280</v>
      </c>
      <c r="I28" s="94">
        <f>SUM(I29)+SUM(I30)</f>
        <v>27064.43</v>
      </c>
      <c r="J28" s="94">
        <f>SUM(J29)+SUM(J30)</f>
        <v>16813.66</v>
      </c>
    </row>
    <row r="29" spans="2:10" ht="15.75" customHeight="1">
      <c r="B29" s="105" t="s">
        <v>199</v>
      </c>
      <c r="C29" s="97" t="s">
        <v>198</v>
      </c>
      <c r="D29" s="185" t="s">
        <v>198</v>
      </c>
      <c r="E29" s="186"/>
      <c r="F29" s="186"/>
      <c r="G29" s="187"/>
      <c r="H29" s="104"/>
      <c r="I29" s="102">
        <v>27064.43</v>
      </c>
      <c r="J29" s="102">
        <v>16813.66</v>
      </c>
    </row>
    <row r="30" spans="2:10" ht="15.75" customHeight="1">
      <c r="B30" s="105" t="s">
        <v>197</v>
      </c>
      <c r="C30" s="97" t="s">
        <v>196</v>
      </c>
      <c r="D30" s="185" t="s">
        <v>196</v>
      </c>
      <c r="E30" s="186"/>
      <c r="F30" s="186"/>
      <c r="G30" s="187"/>
      <c r="H30" s="104"/>
      <c r="I30" s="102">
        <v>0</v>
      </c>
      <c r="J30" s="102">
        <v>0</v>
      </c>
    </row>
    <row r="31" spans="2:10" ht="15.75" customHeight="1">
      <c r="B31" s="106" t="s">
        <v>57</v>
      </c>
      <c r="C31" s="101" t="s">
        <v>195</v>
      </c>
      <c r="D31" s="179" t="s">
        <v>195</v>
      </c>
      <c r="E31" s="180"/>
      <c r="F31" s="180"/>
      <c r="G31" s="181"/>
      <c r="H31" s="135" t="s">
        <v>281</v>
      </c>
      <c r="I31" s="98">
        <f>SUM(I32:I45)</f>
        <v>514702.32999999996</v>
      </c>
      <c r="J31" s="98">
        <f>SUM(J32:J45)</f>
        <v>432710.66000000003</v>
      </c>
    </row>
    <row r="32" spans="2:10" ht="15.75" customHeight="1">
      <c r="B32" s="105" t="s">
        <v>18</v>
      </c>
      <c r="C32" s="96" t="s">
        <v>194</v>
      </c>
      <c r="D32" s="185" t="s">
        <v>193</v>
      </c>
      <c r="E32" s="186"/>
      <c r="F32" s="186"/>
      <c r="G32" s="187"/>
      <c r="H32" s="104"/>
      <c r="I32" s="102">
        <v>379724.99</v>
      </c>
      <c r="J32" s="102">
        <v>331460.28999999998</v>
      </c>
    </row>
    <row r="33" spans="2:10" ht="15.75" customHeight="1">
      <c r="B33" s="105" t="s">
        <v>31</v>
      </c>
      <c r="C33" s="96" t="s">
        <v>192</v>
      </c>
      <c r="D33" s="185" t="s">
        <v>191</v>
      </c>
      <c r="E33" s="186"/>
      <c r="F33" s="186"/>
      <c r="G33" s="187"/>
      <c r="H33" s="104"/>
      <c r="I33" s="102">
        <v>11170.35</v>
      </c>
      <c r="J33" s="102">
        <v>15271.99</v>
      </c>
    </row>
    <row r="34" spans="2:10" ht="15.75" customHeight="1">
      <c r="B34" s="105" t="s">
        <v>51</v>
      </c>
      <c r="C34" s="96" t="s">
        <v>190</v>
      </c>
      <c r="D34" s="185" t="s">
        <v>189</v>
      </c>
      <c r="E34" s="186"/>
      <c r="F34" s="186"/>
      <c r="G34" s="187"/>
      <c r="H34" s="104"/>
      <c r="I34" s="102">
        <v>63823.68</v>
      </c>
      <c r="J34" s="102">
        <v>36519.449999999997</v>
      </c>
    </row>
    <row r="35" spans="2:10" ht="15.75" customHeight="1">
      <c r="B35" s="105" t="s">
        <v>53</v>
      </c>
      <c r="C35" s="96" t="s">
        <v>188</v>
      </c>
      <c r="D35" s="182" t="s">
        <v>187</v>
      </c>
      <c r="E35" s="183"/>
      <c r="F35" s="183"/>
      <c r="G35" s="184"/>
      <c r="H35" s="104"/>
      <c r="I35" s="102">
        <v>26.66</v>
      </c>
      <c r="J35" s="102">
        <v>575.58000000000004</v>
      </c>
    </row>
    <row r="36" spans="2:10" ht="15.75" customHeight="1">
      <c r="B36" s="105" t="s">
        <v>55</v>
      </c>
      <c r="C36" s="96" t="s">
        <v>186</v>
      </c>
      <c r="D36" s="182" t="s">
        <v>185</v>
      </c>
      <c r="E36" s="183"/>
      <c r="F36" s="183"/>
      <c r="G36" s="184"/>
      <c r="H36" s="104"/>
      <c r="I36" s="102">
        <v>2838.33</v>
      </c>
      <c r="J36" s="102">
        <v>1888.46</v>
      </c>
    </row>
    <row r="37" spans="2:10" ht="15.75" customHeight="1">
      <c r="B37" s="105" t="s">
        <v>184</v>
      </c>
      <c r="C37" s="96" t="s">
        <v>183</v>
      </c>
      <c r="D37" s="182" t="s">
        <v>182</v>
      </c>
      <c r="E37" s="183"/>
      <c r="F37" s="183"/>
      <c r="G37" s="184"/>
      <c r="H37" s="104"/>
      <c r="I37" s="102">
        <v>921.64</v>
      </c>
      <c r="J37" s="102">
        <v>730.56</v>
      </c>
    </row>
    <row r="38" spans="2:10" ht="15.75" customHeight="1">
      <c r="B38" s="105" t="s">
        <v>181</v>
      </c>
      <c r="C38" s="96" t="s">
        <v>180</v>
      </c>
      <c r="D38" s="182" t="s">
        <v>179</v>
      </c>
      <c r="E38" s="183"/>
      <c r="F38" s="183"/>
      <c r="G38" s="184"/>
      <c r="H38" s="104"/>
      <c r="I38" s="102">
        <v>200.4</v>
      </c>
      <c r="J38" s="102">
        <v>0</v>
      </c>
    </row>
    <row r="39" spans="2:10" ht="15.75" customHeight="1">
      <c r="B39" s="105" t="s">
        <v>178</v>
      </c>
      <c r="C39" s="96" t="s">
        <v>177</v>
      </c>
      <c r="D39" s="185" t="s">
        <v>177</v>
      </c>
      <c r="E39" s="186"/>
      <c r="F39" s="186"/>
      <c r="G39" s="187"/>
      <c r="H39" s="104"/>
      <c r="I39" s="102">
        <v>748.88</v>
      </c>
      <c r="J39" s="102">
        <v>0</v>
      </c>
    </row>
    <row r="40" spans="2:10" ht="15.75" customHeight="1">
      <c r="B40" s="105" t="s">
        <v>176</v>
      </c>
      <c r="C40" s="96" t="s">
        <v>175</v>
      </c>
      <c r="D40" s="182" t="s">
        <v>175</v>
      </c>
      <c r="E40" s="183"/>
      <c r="F40" s="183"/>
      <c r="G40" s="184"/>
      <c r="H40" s="104"/>
      <c r="I40" s="102">
        <v>38153.120000000003</v>
      </c>
      <c r="J40" s="102">
        <v>36999.449999999997</v>
      </c>
    </row>
    <row r="41" spans="2:10" ht="15.75" customHeight="1">
      <c r="B41" s="105" t="s">
        <v>174</v>
      </c>
      <c r="C41" s="96" t="s">
        <v>173</v>
      </c>
      <c r="D41" s="185" t="s">
        <v>172</v>
      </c>
      <c r="E41" s="186"/>
      <c r="F41" s="186"/>
      <c r="G41" s="187"/>
      <c r="H41" s="104"/>
      <c r="I41" s="102" t="s">
        <v>22</v>
      </c>
      <c r="J41" s="102" t="s">
        <v>22</v>
      </c>
    </row>
    <row r="42" spans="2:10" ht="15.75" customHeight="1">
      <c r="B42" s="105" t="s">
        <v>171</v>
      </c>
      <c r="C42" s="96" t="s">
        <v>170</v>
      </c>
      <c r="D42" s="185" t="s">
        <v>169</v>
      </c>
      <c r="E42" s="186"/>
      <c r="F42" s="186"/>
      <c r="G42" s="187"/>
      <c r="H42" s="104"/>
      <c r="I42" s="102">
        <v>0</v>
      </c>
      <c r="J42" s="102">
        <v>0</v>
      </c>
    </row>
    <row r="43" spans="2:10" ht="15.75" customHeight="1">
      <c r="B43" s="105" t="s">
        <v>168</v>
      </c>
      <c r="C43" s="96" t="s">
        <v>167</v>
      </c>
      <c r="D43" s="185" t="s">
        <v>166</v>
      </c>
      <c r="E43" s="186"/>
      <c r="F43" s="186"/>
      <c r="G43" s="187"/>
      <c r="H43" s="104"/>
      <c r="I43" s="102" t="s">
        <v>22</v>
      </c>
      <c r="J43" s="102" t="s">
        <v>22</v>
      </c>
    </row>
    <row r="44" spans="2:10" ht="15.75" customHeight="1">
      <c r="B44" s="105" t="s">
        <v>165</v>
      </c>
      <c r="C44" s="96" t="s">
        <v>164</v>
      </c>
      <c r="D44" s="185" t="s">
        <v>163</v>
      </c>
      <c r="E44" s="186"/>
      <c r="F44" s="186"/>
      <c r="G44" s="187"/>
      <c r="H44" s="104"/>
      <c r="I44" s="102">
        <v>17046.28</v>
      </c>
      <c r="J44" s="102">
        <v>9224.8700000000008</v>
      </c>
    </row>
    <row r="45" spans="2:10" ht="15.75" customHeight="1">
      <c r="B45" s="105" t="s">
        <v>162</v>
      </c>
      <c r="C45" s="96" t="s">
        <v>161</v>
      </c>
      <c r="D45" s="188" t="s">
        <v>160</v>
      </c>
      <c r="E45" s="189"/>
      <c r="F45" s="189"/>
      <c r="G45" s="190"/>
      <c r="H45" s="104"/>
      <c r="I45" s="102">
        <v>48</v>
      </c>
      <c r="J45" s="102">
        <v>40.01</v>
      </c>
    </row>
    <row r="46" spans="2:10" ht="15.75" customHeight="1">
      <c r="B46" s="101" t="s">
        <v>59</v>
      </c>
      <c r="C46" s="100" t="s">
        <v>159</v>
      </c>
      <c r="D46" s="191" t="s">
        <v>159</v>
      </c>
      <c r="E46" s="192"/>
      <c r="F46" s="192"/>
      <c r="G46" s="193"/>
      <c r="H46" s="104" t="s">
        <v>279</v>
      </c>
      <c r="I46" s="98">
        <f>I21-I31</f>
        <v>4870.1200000000536</v>
      </c>
      <c r="J46" s="98">
        <f>J21-J31</f>
        <v>822.27999999996973</v>
      </c>
    </row>
    <row r="47" spans="2:10" ht="15.75" customHeight="1">
      <c r="B47" s="101" t="s">
        <v>84</v>
      </c>
      <c r="C47" s="101" t="s">
        <v>158</v>
      </c>
      <c r="D47" s="194" t="s">
        <v>158</v>
      </c>
      <c r="E47" s="195"/>
      <c r="F47" s="195"/>
      <c r="G47" s="196"/>
      <c r="H47" s="134"/>
      <c r="I47" s="98">
        <f>IF(TYPE(I48)=1,I48,0)+IF(TYPE(I49)=1,I49,0)-IF(TYPE(I50)=1,I50,0)</f>
        <v>1059.08</v>
      </c>
      <c r="J47" s="98">
        <f>IF(TYPE(J48)=1,J48,0)+IF(TYPE(J49)=1,J49,0)-IF(TYPE(J50)=1,J50,0)</f>
        <v>0</v>
      </c>
    </row>
    <row r="48" spans="2:10" ht="15.75" customHeight="1">
      <c r="B48" s="97" t="s">
        <v>157</v>
      </c>
      <c r="C48" s="96" t="s">
        <v>156</v>
      </c>
      <c r="D48" s="188" t="s">
        <v>155</v>
      </c>
      <c r="E48" s="189"/>
      <c r="F48" s="189"/>
      <c r="G48" s="190"/>
      <c r="H48" s="135" t="s">
        <v>280</v>
      </c>
      <c r="I48" s="94">
        <v>1059.08</v>
      </c>
      <c r="J48" s="102"/>
    </row>
    <row r="49" spans="2:10" ht="15.75" customHeight="1">
      <c r="B49" s="97" t="s">
        <v>31</v>
      </c>
      <c r="C49" s="96" t="s">
        <v>154</v>
      </c>
      <c r="D49" s="188" t="s">
        <v>154</v>
      </c>
      <c r="E49" s="189"/>
      <c r="F49" s="189"/>
      <c r="G49" s="190"/>
      <c r="H49" s="95"/>
      <c r="I49" s="102"/>
      <c r="J49" s="102"/>
    </row>
    <row r="50" spans="2:10" ht="15.75" customHeight="1">
      <c r="B50" s="97" t="s">
        <v>153</v>
      </c>
      <c r="C50" s="96" t="s">
        <v>152</v>
      </c>
      <c r="D50" s="188" t="s">
        <v>151</v>
      </c>
      <c r="E50" s="189"/>
      <c r="F50" s="189"/>
      <c r="G50" s="190"/>
      <c r="H50" s="95"/>
      <c r="I50" s="102" t="s">
        <v>22</v>
      </c>
      <c r="J50" s="102" t="s">
        <v>22</v>
      </c>
    </row>
    <row r="51" spans="2:10" ht="15.75" customHeight="1">
      <c r="B51" s="101" t="s">
        <v>91</v>
      </c>
      <c r="C51" s="100" t="s">
        <v>150</v>
      </c>
      <c r="D51" s="191" t="s">
        <v>150</v>
      </c>
      <c r="E51" s="192"/>
      <c r="F51" s="192"/>
      <c r="G51" s="193"/>
      <c r="H51" s="99"/>
      <c r="I51" s="102" t="s">
        <v>22</v>
      </c>
      <c r="J51" s="102" t="s">
        <v>22</v>
      </c>
    </row>
    <row r="52" spans="2:10" ht="30" customHeight="1">
      <c r="B52" s="101" t="s">
        <v>118</v>
      </c>
      <c r="C52" s="100" t="s">
        <v>149</v>
      </c>
      <c r="D52" s="197" t="s">
        <v>149</v>
      </c>
      <c r="E52" s="198"/>
      <c r="F52" s="198"/>
      <c r="G52" s="199"/>
      <c r="H52" s="99"/>
      <c r="I52" s="102" t="s">
        <v>22</v>
      </c>
      <c r="J52" s="102" t="s">
        <v>22</v>
      </c>
    </row>
    <row r="53" spans="2:10" ht="15.75" customHeight="1">
      <c r="B53" s="101" t="s">
        <v>130</v>
      </c>
      <c r="C53" s="100" t="s">
        <v>148</v>
      </c>
      <c r="D53" s="191" t="s">
        <v>148</v>
      </c>
      <c r="E53" s="192"/>
      <c r="F53" s="192"/>
      <c r="G53" s="193"/>
      <c r="H53" s="99"/>
      <c r="I53" s="102" t="s">
        <v>22</v>
      </c>
      <c r="J53" s="102" t="s">
        <v>22</v>
      </c>
    </row>
    <row r="54" spans="2:10" ht="30" customHeight="1">
      <c r="B54" s="101" t="s">
        <v>147</v>
      </c>
      <c r="C54" s="101" t="s">
        <v>146</v>
      </c>
      <c r="D54" s="179" t="s">
        <v>146</v>
      </c>
      <c r="E54" s="180"/>
      <c r="F54" s="180"/>
      <c r="G54" s="181"/>
      <c r="H54" s="99"/>
      <c r="I54" s="98">
        <f>SUM(I46,I47,I51,I52,I53)</f>
        <v>5929.2000000000535</v>
      </c>
      <c r="J54" s="98">
        <f>SUM(J46,J47,J51,J52,J53)</f>
        <v>822.27999999996973</v>
      </c>
    </row>
    <row r="55" spans="2:10" ht="15.75" customHeight="1">
      <c r="B55" s="101" t="s">
        <v>18</v>
      </c>
      <c r="C55" s="101" t="s">
        <v>145</v>
      </c>
      <c r="D55" s="194" t="s">
        <v>145</v>
      </c>
      <c r="E55" s="195"/>
      <c r="F55" s="195"/>
      <c r="G55" s="196"/>
      <c r="H55" s="99"/>
      <c r="I55" s="102" t="s">
        <v>22</v>
      </c>
      <c r="J55" s="102" t="s">
        <v>22</v>
      </c>
    </row>
    <row r="56" spans="2:10" ht="15.75" customHeight="1">
      <c r="B56" s="101" t="s">
        <v>144</v>
      </c>
      <c r="C56" s="100" t="s">
        <v>143</v>
      </c>
      <c r="D56" s="191" t="s">
        <v>143</v>
      </c>
      <c r="E56" s="192"/>
      <c r="F56" s="192"/>
      <c r="G56" s="193"/>
      <c r="H56" s="99"/>
      <c r="I56" s="98">
        <f>SUM(I54,I55)</f>
        <v>5929.2000000000535</v>
      </c>
      <c r="J56" s="98">
        <f>SUM(J54,J55)</f>
        <v>822.27999999996973</v>
      </c>
    </row>
    <row r="57" spans="2:10" ht="15.75" customHeight="1">
      <c r="B57" s="97" t="s">
        <v>18</v>
      </c>
      <c r="C57" s="96" t="s">
        <v>142</v>
      </c>
      <c r="D57" s="188" t="s">
        <v>142</v>
      </c>
      <c r="E57" s="189"/>
      <c r="F57" s="189"/>
      <c r="G57" s="190"/>
      <c r="H57" s="95"/>
      <c r="I57" s="94"/>
      <c r="J57" s="94"/>
    </row>
    <row r="58" spans="2:10" ht="15.75" customHeight="1">
      <c r="B58" s="97" t="s">
        <v>31</v>
      </c>
      <c r="C58" s="96" t="s">
        <v>141</v>
      </c>
      <c r="D58" s="188" t="s">
        <v>141</v>
      </c>
      <c r="E58" s="189"/>
      <c r="F58" s="189"/>
      <c r="G58" s="190"/>
      <c r="H58" s="95"/>
      <c r="I58" s="94"/>
      <c r="J58" s="94"/>
    </row>
    <row r="59" spans="2:10" ht="7.5" customHeight="1">
      <c r="B59" s="93"/>
      <c r="C59" s="93"/>
      <c r="D59" s="93"/>
      <c r="E59" s="93"/>
    </row>
    <row r="60" spans="2:10" ht="15.75" customHeight="1">
      <c r="B60" s="202" t="s">
        <v>266</v>
      </c>
      <c r="C60" s="202"/>
      <c r="D60" s="202"/>
      <c r="E60" s="202"/>
      <c r="F60" s="202"/>
      <c r="G60" s="202"/>
      <c r="H60" s="132"/>
      <c r="I60" s="203" t="s">
        <v>133</v>
      </c>
      <c r="J60" s="204"/>
    </row>
    <row r="61" spans="2:10" s="89" customFormat="1" ht="18.75" customHeight="1">
      <c r="B61" s="200" t="s">
        <v>140</v>
      </c>
      <c r="C61" s="200"/>
      <c r="D61" s="200"/>
      <c r="E61" s="200"/>
      <c r="F61" s="200"/>
      <c r="G61" s="200"/>
      <c r="H61" s="90" t="s">
        <v>135</v>
      </c>
      <c r="I61" s="201" t="s">
        <v>136</v>
      </c>
      <c r="J61" s="201"/>
    </row>
    <row r="62" spans="2:10" s="89" customFormat="1" ht="5.25" customHeight="1">
      <c r="B62" s="92"/>
      <c r="C62" s="92"/>
      <c r="D62" s="92"/>
      <c r="E62" s="92"/>
      <c r="F62" s="92"/>
      <c r="G62" s="92"/>
      <c r="H62" s="92"/>
      <c r="I62" s="91"/>
      <c r="J62" s="91"/>
    </row>
    <row r="63" spans="2:10" s="89" customFormat="1" ht="15" customHeight="1">
      <c r="B63" s="205" t="s">
        <v>267</v>
      </c>
      <c r="C63" s="205"/>
      <c r="D63" s="205"/>
      <c r="E63" s="205"/>
      <c r="F63" s="205"/>
      <c r="G63" s="205"/>
      <c r="H63" s="133"/>
      <c r="I63" s="204" t="s">
        <v>268</v>
      </c>
      <c r="J63" s="204"/>
    </row>
    <row r="64" spans="2:10" s="89" customFormat="1" ht="12" customHeight="1">
      <c r="B64" s="200" t="s">
        <v>139</v>
      </c>
      <c r="C64" s="200"/>
      <c r="D64" s="200"/>
      <c r="E64" s="200"/>
      <c r="F64" s="200"/>
      <c r="G64" s="200"/>
      <c r="H64" s="90" t="s">
        <v>138</v>
      </c>
      <c r="I64" s="201" t="s">
        <v>136</v>
      </c>
      <c r="J64" s="201"/>
    </row>
  </sheetData>
  <mergeCells count="63">
    <mergeCell ref="I64:J64"/>
    <mergeCell ref="D58:G58"/>
    <mergeCell ref="B60:G60"/>
    <mergeCell ref="I60:J60"/>
    <mergeCell ref="B61:G61"/>
    <mergeCell ref="I61:J61"/>
    <mergeCell ref="B63:G63"/>
    <mergeCell ref="I63:J63"/>
    <mergeCell ref="D54:G54"/>
    <mergeCell ref="D55:G55"/>
    <mergeCell ref="D56:G56"/>
    <mergeCell ref="D57:G57"/>
    <mergeCell ref="B64:G64"/>
    <mergeCell ref="D49:G49"/>
    <mergeCell ref="D50:G50"/>
    <mergeCell ref="D51:G51"/>
    <mergeCell ref="D52:G52"/>
    <mergeCell ref="D53:G53"/>
    <mergeCell ref="D44:G44"/>
    <mergeCell ref="D45:G45"/>
    <mergeCell ref="D46:G46"/>
    <mergeCell ref="D47:G47"/>
    <mergeCell ref="D48:G48"/>
    <mergeCell ref="D39:G39"/>
    <mergeCell ref="D40:G40"/>
    <mergeCell ref="D41:G41"/>
    <mergeCell ref="D42:G42"/>
    <mergeCell ref="D43:G43"/>
    <mergeCell ref="D34:G34"/>
    <mergeCell ref="D35:G35"/>
    <mergeCell ref="D36:G36"/>
    <mergeCell ref="D37:G37"/>
    <mergeCell ref="D38:G38"/>
    <mergeCell ref="D29:G29"/>
    <mergeCell ref="D30:G30"/>
    <mergeCell ref="D31:G31"/>
    <mergeCell ref="D32:G32"/>
    <mergeCell ref="D33:G33"/>
    <mergeCell ref="D24:G24"/>
    <mergeCell ref="D25:G25"/>
    <mergeCell ref="D26:G26"/>
    <mergeCell ref="D27:G27"/>
    <mergeCell ref="D28:G28"/>
    <mergeCell ref="B20:C20"/>
    <mergeCell ref="D20:G20"/>
    <mergeCell ref="D21:G21"/>
    <mergeCell ref="D22:G22"/>
    <mergeCell ref="D23:G23"/>
    <mergeCell ref="B14:J14"/>
    <mergeCell ref="B15:J15"/>
    <mergeCell ref="B17:J17"/>
    <mergeCell ref="B18:J18"/>
    <mergeCell ref="B19:J19"/>
    <mergeCell ref="B9:J9"/>
    <mergeCell ref="B10:J10"/>
    <mergeCell ref="B11:J11"/>
    <mergeCell ref="B12:J12"/>
    <mergeCell ref="B13:J13"/>
    <mergeCell ref="B1:J1"/>
    <mergeCell ref="B5:J5"/>
    <mergeCell ref="B6:J6"/>
    <mergeCell ref="B7:J7"/>
    <mergeCell ref="B8:J8"/>
  </mergeCells>
  <printOptions horizontalCentered="1"/>
  <pageMargins left="1.1811023622047245" right="0.39370078740157483" top="0.78740157480314965" bottom="0.39370078740157483" header="0.51181102362204722" footer="0.51181102362204722"/>
  <pageSetup paperSize="9" scale="73" orientation="portrait" cellComments="asDisplayed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3D1F97-8A44-4036-B7EA-26EA3B24DE03}">
  <sheetPr>
    <pageSetUpPr fitToPage="1"/>
  </sheetPr>
  <dimension ref="A1:P29"/>
  <sheetViews>
    <sheetView showGridLines="0" topLeftCell="A19" zoomScale="80" zoomScaleSheetLayoutView="75" workbookViewId="0">
      <selection activeCell="AA11" sqref="AA11"/>
    </sheetView>
  </sheetViews>
  <sheetFormatPr defaultRowHeight="15" customHeight="1"/>
  <cols>
    <col min="1" max="1" width="9.140625" style="114"/>
    <col min="2" max="2" width="6" style="115" customWidth="1"/>
    <col min="3" max="3" width="32.85546875" style="114" customWidth="1"/>
    <col min="4" max="11" width="15.7109375" style="114" customWidth="1"/>
    <col min="12" max="12" width="13.140625" style="114" customWidth="1"/>
    <col min="13" max="14" width="15.7109375" style="114" customWidth="1"/>
    <col min="15" max="15" width="20.28515625" style="114" customWidth="1"/>
    <col min="16" max="16384" width="9.140625" style="114"/>
  </cols>
  <sheetData>
    <row r="1" spans="2:15" ht="33.75" customHeight="1">
      <c r="B1" s="208" t="s">
        <v>0</v>
      </c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8"/>
      <c r="N1" s="208"/>
    </row>
    <row r="2" spans="2:15" ht="15" customHeight="1">
      <c r="J2" s="114" t="s">
        <v>260</v>
      </c>
    </row>
    <row r="3" spans="2:15" ht="15" customHeight="1">
      <c r="J3" s="114" t="s">
        <v>259</v>
      </c>
    </row>
    <row r="5" spans="2:15" ht="15" customHeight="1">
      <c r="B5" s="209" t="s">
        <v>258</v>
      </c>
      <c r="C5" s="209"/>
      <c r="D5" s="209"/>
      <c r="E5" s="209"/>
      <c r="F5" s="209"/>
      <c r="G5" s="209"/>
      <c r="H5" s="209"/>
      <c r="I5" s="209"/>
      <c r="J5" s="209"/>
      <c r="K5" s="209"/>
      <c r="L5" s="209"/>
      <c r="M5" s="209"/>
      <c r="N5" s="209"/>
    </row>
    <row r="6" spans="2:15" ht="14.25" customHeight="1">
      <c r="B6" s="209" t="s">
        <v>257</v>
      </c>
      <c r="C6" s="209"/>
      <c r="D6" s="209"/>
      <c r="E6" s="209"/>
      <c r="F6" s="209"/>
      <c r="G6" s="209"/>
      <c r="H6" s="209"/>
      <c r="I6" s="209"/>
      <c r="J6" s="209"/>
      <c r="K6" s="209"/>
      <c r="L6" s="209"/>
      <c r="M6" s="209"/>
      <c r="N6" s="209"/>
    </row>
    <row r="8" spans="2:15" ht="15" customHeight="1">
      <c r="B8" s="209" t="s">
        <v>256</v>
      </c>
      <c r="C8" s="209"/>
      <c r="D8" s="209"/>
      <c r="E8" s="209"/>
      <c r="F8" s="209"/>
      <c r="G8" s="209"/>
      <c r="H8" s="209"/>
      <c r="I8" s="209"/>
      <c r="J8" s="209"/>
      <c r="K8" s="209"/>
      <c r="L8" s="209"/>
      <c r="M8" s="209"/>
      <c r="N8" s="209"/>
    </row>
    <row r="9" spans="2:15" ht="5.25" customHeight="1"/>
    <row r="10" spans="2:15" ht="15" customHeight="1">
      <c r="B10" s="210" t="s">
        <v>11</v>
      </c>
      <c r="C10" s="210" t="s">
        <v>255</v>
      </c>
      <c r="D10" s="210" t="s">
        <v>253</v>
      </c>
      <c r="E10" s="212" t="s">
        <v>252</v>
      </c>
      <c r="F10" s="213"/>
      <c r="G10" s="213"/>
      <c r="H10" s="213"/>
      <c r="I10" s="213"/>
      <c r="J10" s="213"/>
      <c r="K10" s="213"/>
      <c r="L10" s="213"/>
      <c r="M10" s="214"/>
      <c r="N10" s="210" t="s">
        <v>254</v>
      </c>
    </row>
    <row r="11" spans="2:15" ht="123" customHeight="1">
      <c r="B11" s="211"/>
      <c r="C11" s="211"/>
      <c r="D11" s="211"/>
      <c r="E11" s="129" t="s">
        <v>250</v>
      </c>
      <c r="F11" s="129" t="s">
        <v>251</v>
      </c>
      <c r="G11" s="129" t="s">
        <v>249</v>
      </c>
      <c r="H11" s="129" t="s">
        <v>248</v>
      </c>
      <c r="I11" s="129" t="s">
        <v>247</v>
      </c>
      <c r="J11" s="130" t="s">
        <v>246</v>
      </c>
      <c r="K11" s="129" t="s">
        <v>245</v>
      </c>
      <c r="L11" s="129" t="s">
        <v>244</v>
      </c>
      <c r="M11" s="131" t="s">
        <v>243</v>
      </c>
      <c r="N11" s="211"/>
    </row>
    <row r="12" spans="2:15" ht="15" customHeight="1">
      <c r="B12" s="127">
        <v>1</v>
      </c>
      <c r="C12" s="127">
        <v>2</v>
      </c>
      <c r="D12" s="127">
        <v>3</v>
      </c>
      <c r="E12" s="127">
        <v>4</v>
      </c>
      <c r="F12" s="127">
        <v>5</v>
      </c>
      <c r="G12" s="127">
        <v>6</v>
      </c>
      <c r="H12" s="127">
        <v>7</v>
      </c>
      <c r="I12" s="127">
        <v>8</v>
      </c>
      <c r="J12" s="127">
        <v>9</v>
      </c>
      <c r="K12" s="127">
        <v>10</v>
      </c>
      <c r="L12" s="128" t="s">
        <v>242</v>
      </c>
      <c r="M12" s="127">
        <v>12</v>
      </c>
      <c r="N12" s="127">
        <v>13</v>
      </c>
    </row>
    <row r="13" spans="2:15" ht="71.25" customHeight="1">
      <c r="B13" s="122" t="s">
        <v>241</v>
      </c>
      <c r="C13" s="121" t="s">
        <v>240</v>
      </c>
      <c r="D13" s="120">
        <f t="shared" ref="D13:M13" si="0">SUM(D14:D15)</f>
        <v>28578.82</v>
      </c>
      <c r="E13" s="120">
        <f t="shared" si="0"/>
        <v>156328.18</v>
      </c>
      <c r="F13" s="120">
        <f t="shared" si="0"/>
        <v>0</v>
      </c>
      <c r="G13" s="120">
        <f t="shared" si="0"/>
        <v>0</v>
      </c>
      <c r="H13" s="120">
        <f t="shared" si="0"/>
        <v>0</v>
      </c>
      <c r="I13" s="120">
        <f t="shared" si="0"/>
        <v>0</v>
      </c>
      <c r="J13" s="120">
        <f t="shared" si="0"/>
        <v>-158601.16999999998</v>
      </c>
      <c r="K13" s="120">
        <f t="shared" si="0"/>
        <v>0</v>
      </c>
      <c r="L13" s="120">
        <f t="shared" si="0"/>
        <v>0</v>
      </c>
      <c r="M13" s="120">
        <f t="shared" si="0"/>
        <v>0</v>
      </c>
      <c r="N13" s="120">
        <f t="shared" ref="N13:N25" si="1">SUM(D13:M13)</f>
        <v>26305.830000000016</v>
      </c>
      <c r="O13" s="119"/>
    </row>
    <row r="14" spans="2:15" ht="15" customHeight="1">
      <c r="B14" s="125" t="s">
        <v>239</v>
      </c>
      <c r="C14" s="124" t="s">
        <v>226</v>
      </c>
      <c r="D14" s="123">
        <v>26793.37</v>
      </c>
      <c r="E14" s="123"/>
      <c r="F14" s="123">
        <v>15156.46</v>
      </c>
      <c r="G14" s="123" t="s">
        <v>22</v>
      </c>
      <c r="H14" s="123" t="s">
        <v>22</v>
      </c>
      <c r="I14" s="123" t="s">
        <v>22</v>
      </c>
      <c r="J14" s="123">
        <v>-16872.09</v>
      </c>
      <c r="K14" s="123" t="s">
        <v>22</v>
      </c>
      <c r="L14" s="123" t="s">
        <v>22</v>
      </c>
      <c r="M14" s="123">
        <v>0</v>
      </c>
      <c r="N14" s="123">
        <f t="shared" si="1"/>
        <v>25077.74</v>
      </c>
      <c r="O14" s="126"/>
    </row>
    <row r="15" spans="2:15" ht="15" customHeight="1">
      <c r="B15" s="125" t="s">
        <v>238</v>
      </c>
      <c r="C15" s="124" t="s">
        <v>224</v>
      </c>
      <c r="D15" s="123">
        <v>1785.45</v>
      </c>
      <c r="E15" s="123">
        <f>141171.72+15156.46</f>
        <v>156328.18</v>
      </c>
      <c r="F15" s="123">
        <v>-15156.46</v>
      </c>
      <c r="G15" s="123" t="s">
        <v>22</v>
      </c>
      <c r="H15" s="123" t="s">
        <v>22</v>
      </c>
      <c r="I15" s="123" t="s">
        <v>22</v>
      </c>
      <c r="J15" s="123">
        <v>-141729.07999999999</v>
      </c>
      <c r="K15" s="123" t="s">
        <v>22</v>
      </c>
      <c r="L15" s="123" t="s">
        <v>22</v>
      </c>
      <c r="M15" s="123">
        <v>0</v>
      </c>
      <c r="N15" s="123">
        <f t="shared" si="1"/>
        <v>1228.0900000000256</v>
      </c>
      <c r="O15" s="119"/>
    </row>
    <row r="16" spans="2:15" ht="74.25" customHeight="1">
      <c r="B16" s="122" t="s">
        <v>237</v>
      </c>
      <c r="C16" s="121" t="s">
        <v>236</v>
      </c>
      <c r="D16" s="120">
        <f t="shared" ref="D16:M16" si="2">SUM(D17:D18)</f>
        <v>571193.42999999993</v>
      </c>
      <c r="E16" s="120">
        <f t="shared" si="2"/>
        <v>182398.12</v>
      </c>
      <c r="F16" s="120">
        <f t="shared" si="2"/>
        <v>0</v>
      </c>
      <c r="G16" s="120">
        <f t="shared" si="2"/>
        <v>24.88</v>
      </c>
      <c r="H16" s="120">
        <f t="shared" si="2"/>
        <v>-540.36</v>
      </c>
      <c r="I16" s="120">
        <f t="shared" si="2"/>
        <v>0</v>
      </c>
      <c r="J16" s="120">
        <f t="shared" si="2"/>
        <v>-190328.72999999998</v>
      </c>
      <c r="K16" s="120">
        <f t="shared" si="2"/>
        <v>0</v>
      </c>
      <c r="L16" s="120">
        <f t="shared" si="2"/>
        <v>0</v>
      </c>
      <c r="M16" s="120">
        <f t="shared" si="2"/>
        <v>0</v>
      </c>
      <c r="N16" s="120">
        <f t="shared" si="1"/>
        <v>562747.34</v>
      </c>
      <c r="O16" s="119"/>
    </row>
    <row r="17" spans="1:16" ht="15" customHeight="1">
      <c r="B17" s="125" t="s">
        <v>235</v>
      </c>
      <c r="C17" s="124" t="s">
        <v>226</v>
      </c>
      <c r="D17" s="123">
        <v>570602.59</v>
      </c>
      <c r="E17" s="123">
        <v>4194.3500000000004</v>
      </c>
      <c r="F17" s="123" t="s">
        <v>22</v>
      </c>
      <c r="G17" s="123">
        <v>24.88</v>
      </c>
      <c r="H17" s="123">
        <v>-540.36</v>
      </c>
      <c r="I17" s="123" t="s">
        <v>22</v>
      </c>
      <c r="J17" s="123">
        <v>-12829.74</v>
      </c>
      <c r="K17" s="123" t="s">
        <v>22</v>
      </c>
      <c r="L17" s="123" t="s">
        <v>22</v>
      </c>
      <c r="M17" s="123">
        <v>0</v>
      </c>
      <c r="N17" s="123">
        <f t="shared" si="1"/>
        <v>561451.72</v>
      </c>
      <c r="O17" s="119"/>
    </row>
    <row r="18" spans="1:16" ht="15" customHeight="1">
      <c r="B18" s="125" t="s">
        <v>234</v>
      </c>
      <c r="C18" s="124" t="s">
        <v>224</v>
      </c>
      <c r="D18" s="123">
        <v>590.84</v>
      </c>
      <c r="E18" s="123">
        <v>178203.77</v>
      </c>
      <c r="F18" s="123" t="s">
        <v>22</v>
      </c>
      <c r="G18" s="123" t="s">
        <v>22</v>
      </c>
      <c r="H18" s="123" t="s">
        <v>22</v>
      </c>
      <c r="I18" s="123" t="s">
        <v>22</v>
      </c>
      <c r="J18" s="123">
        <v>-177498.99</v>
      </c>
      <c r="K18" s="123" t="s">
        <v>22</v>
      </c>
      <c r="L18" s="123" t="s">
        <v>22</v>
      </c>
      <c r="M18" s="123">
        <v>0</v>
      </c>
      <c r="N18" s="123">
        <f t="shared" si="1"/>
        <v>1295.6199999999953</v>
      </c>
      <c r="O18" s="119"/>
    </row>
    <row r="19" spans="1:16" ht="114.75" customHeight="1">
      <c r="B19" s="122" t="s">
        <v>233</v>
      </c>
      <c r="C19" s="121" t="s">
        <v>232</v>
      </c>
      <c r="D19" s="120">
        <f t="shared" ref="D19:M19" si="3">SUM(D20:D21)</f>
        <v>5697.5499999999993</v>
      </c>
      <c r="E19" s="120">
        <f t="shared" si="3"/>
        <v>0</v>
      </c>
      <c r="F19" s="120">
        <f t="shared" si="3"/>
        <v>0</v>
      </c>
      <c r="G19" s="120">
        <f t="shared" si="3"/>
        <v>0</v>
      </c>
      <c r="H19" s="120">
        <f t="shared" si="3"/>
        <v>0</v>
      </c>
      <c r="I19" s="120">
        <f t="shared" si="3"/>
        <v>0</v>
      </c>
      <c r="J19" s="120">
        <f t="shared" si="3"/>
        <v>-92.82</v>
      </c>
      <c r="K19" s="120">
        <f t="shared" si="3"/>
        <v>0</v>
      </c>
      <c r="L19" s="120">
        <f t="shared" si="3"/>
        <v>0</v>
      </c>
      <c r="M19" s="120">
        <f t="shared" si="3"/>
        <v>0</v>
      </c>
      <c r="N19" s="120">
        <f t="shared" si="1"/>
        <v>5604.73</v>
      </c>
      <c r="O19" s="119"/>
    </row>
    <row r="20" spans="1:16" ht="15" customHeight="1">
      <c r="B20" s="125" t="s">
        <v>231</v>
      </c>
      <c r="C20" s="124" t="s">
        <v>226</v>
      </c>
      <c r="D20" s="123">
        <v>2779.1</v>
      </c>
      <c r="E20" s="123" t="s">
        <v>22</v>
      </c>
      <c r="F20" s="123" t="s">
        <v>22</v>
      </c>
      <c r="G20" s="123" t="s">
        <v>22</v>
      </c>
      <c r="H20" s="123" t="s">
        <v>22</v>
      </c>
      <c r="I20" s="123" t="s">
        <v>22</v>
      </c>
      <c r="J20" s="123">
        <v>-92.82</v>
      </c>
      <c r="K20" s="123" t="s">
        <v>22</v>
      </c>
      <c r="L20" s="123" t="s">
        <v>22</v>
      </c>
      <c r="M20" s="123" t="s">
        <v>22</v>
      </c>
      <c r="N20" s="123">
        <f t="shared" si="1"/>
        <v>2686.2799999999997</v>
      </c>
      <c r="O20" s="119"/>
    </row>
    <row r="21" spans="1:16" ht="15" customHeight="1">
      <c r="B21" s="125" t="s">
        <v>230</v>
      </c>
      <c r="C21" s="124" t="s">
        <v>224</v>
      </c>
      <c r="D21" s="123">
        <v>2918.45</v>
      </c>
      <c r="E21" s="123" t="s">
        <v>22</v>
      </c>
      <c r="F21" s="123" t="s">
        <v>22</v>
      </c>
      <c r="G21" s="123" t="s">
        <v>22</v>
      </c>
      <c r="H21" s="123" t="s">
        <v>22</v>
      </c>
      <c r="I21" s="123" t="s">
        <v>22</v>
      </c>
      <c r="J21" s="123" t="s">
        <v>22</v>
      </c>
      <c r="K21" s="123" t="s">
        <v>22</v>
      </c>
      <c r="L21" s="123" t="s">
        <v>22</v>
      </c>
      <c r="M21" s="123" t="s">
        <v>22</v>
      </c>
      <c r="N21" s="123">
        <f t="shared" si="1"/>
        <v>2918.45</v>
      </c>
      <c r="O21" s="119"/>
    </row>
    <row r="22" spans="1:16" ht="27.75" customHeight="1">
      <c r="B22" s="122" t="s">
        <v>229</v>
      </c>
      <c r="C22" s="121" t="s">
        <v>228</v>
      </c>
      <c r="D22" s="120">
        <f t="shared" ref="D22:M22" si="4">SUM(D23:D24)</f>
        <v>7265.04</v>
      </c>
      <c r="E22" s="120">
        <f t="shared" si="4"/>
        <v>0</v>
      </c>
      <c r="F22" s="120">
        <f t="shared" si="4"/>
        <v>0</v>
      </c>
      <c r="G22" s="120">
        <f t="shared" si="4"/>
        <v>1044.3599999999999</v>
      </c>
      <c r="H22" s="120">
        <f t="shared" si="4"/>
        <v>0</v>
      </c>
      <c r="I22" s="120">
        <f t="shared" si="4"/>
        <v>0</v>
      </c>
      <c r="J22" s="120">
        <f t="shared" si="4"/>
        <v>-1145.81</v>
      </c>
      <c r="K22" s="120">
        <f t="shared" si="4"/>
        <v>0</v>
      </c>
      <c r="L22" s="120">
        <f t="shared" si="4"/>
        <v>0</v>
      </c>
      <c r="M22" s="120">
        <f t="shared" si="4"/>
        <v>0</v>
      </c>
      <c r="N22" s="120">
        <f t="shared" si="1"/>
        <v>7163.59</v>
      </c>
      <c r="O22" s="119"/>
    </row>
    <row r="23" spans="1:16" ht="15" customHeight="1">
      <c r="B23" s="125" t="s">
        <v>227</v>
      </c>
      <c r="C23" s="124" t="s">
        <v>226</v>
      </c>
      <c r="D23" s="123">
        <v>3956.77</v>
      </c>
      <c r="E23" s="123">
        <v>0</v>
      </c>
      <c r="F23" s="123" t="s">
        <v>22</v>
      </c>
      <c r="G23" s="123">
        <v>1044.3599999999999</v>
      </c>
      <c r="H23" s="123" t="s">
        <v>22</v>
      </c>
      <c r="I23" s="123" t="s">
        <v>22</v>
      </c>
      <c r="J23" s="123">
        <v>-1145.81</v>
      </c>
      <c r="K23" s="123" t="s">
        <v>22</v>
      </c>
      <c r="L23" s="123" t="s">
        <v>22</v>
      </c>
      <c r="M23" s="123" t="s">
        <v>22</v>
      </c>
      <c r="N23" s="123">
        <f t="shared" si="1"/>
        <v>3855.32</v>
      </c>
      <c r="O23" s="119"/>
    </row>
    <row r="24" spans="1:16" ht="15" customHeight="1">
      <c r="B24" s="125" t="s">
        <v>225</v>
      </c>
      <c r="C24" s="124" t="s">
        <v>224</v>
      </c>
      <c r="D24" s="123">
        <v>3308.27</v>
      </c>
      <c r="E24" s="123" t="s">
        <v>22</v>
      </c>
      <c r="F24" s="123" t="s">
        <v>22</v>
      </c>
      <c r="G24" s="123" t="s">
        <v>22</v>
      </c>
      <c r="H24" s="123" t="s">
        <v>22</v>
      </c>
      <c r="I24" s="123" t="s">
        <v>22</v>
      </c>
      <c r="J24" s="123" t="s">
        <v>22</v>
      </c>
      <c r="K24" s="123" t="s">
        <v>22</v>
      </c>
      <c r="L24" s="123" t="s">
        <v>22</v>
      </c>
      <c r="M24" s="123" t="s">
        <v>22</v>
      </c>
      <c r="N24" s="123">
        <f t="shared" si="1"/>
        <v>3308.27</v>
      </c>
      <c r="O24" s="119"/>
    </row>
    <row r="25" spans="1:16" ht="28.5" customHeight="1">
      <c r="B25" s="122" t="s">
        <v>223</v>
      </c>
      <c r="C25" s="121" t="s">
        <v>222</v>
      </c>
      <c r="D25" s="120">
        <f t="shared" ref="D25:M25" si="5">SUM(D13,D16,D19,D22)</f>
        <v>612734.84</v>
      </c>
      <c r="E25" s="120">
        <f t="shared" si="5"/>
        <v>338726.3</v>
      </c>
      <c r="F25" s="120">
        <f t="shared" si="5"/>
        <v>0</v>
      </c>
      <c r="G25" s="120">
        <f t="shared" si="5"/>
        <v>1069.24</v>
      </c>
      <c r="H25" s="120">
        <f t="shared" si="5"/>
        <v>-540.36</v>
      </c>
      <c r="I25" s="120">
        <f t="shared" si="5"/>
        <v>0</v>
      </c>
      <c r="J25" s="120">
        <f t="shared" si="5"/>
        <v>-350168.52999999997</v>
      </c>
      <c r="K25" s="120">
        <f t="shared" si="5"/>
        <v>0</v>
      </c>
      <c r="L25" s="120">
        <f t="shared" si="5"/>
        <v>0</v>
      </c>
      <c r="M25" s="120">
        <f t="shared" si="5"/>
        <v>0</v>
      </c>
      <c r="N25" s="120">
        <f t="shared" si="1"/>
        <v>601821.49</v>
      </c>
      <c r="O25" s="119"/>
    </row>
    <row r="26" spans="1:16" ht="15" customHeight="1">
      <c r="B26" s="206" t="s">
        <v>221</v>
      </c>
      <c r="C26" s="206"/>
      <c r="D26" s="206"/>
      <c r="E26" s="206"/>
      <c r="F26" s="206"/>
      <c r="G26" s="206"/>
      <c r="H26" s="206"/>
      <c r="I26" s="206"/>
      <c r="J26" s="206"/>
      <c r="K26" s="206"/>
      <c r="L26" s="206"/>
      <c r="M26" s="206"/>
      <c r="N26" s="206"/>
    </row>
    <row r="27" spans="1:16" s="118" customFormat="1" ht="15" customHeight="1">
      <c r="A27" s="117"/>
      <c r="B27" s="207"/>
      <c r="C27" s="207"/>
      <c r="D27" s="207"/>
      <c r="E27" s="207"/>
      <c r="F27" s="207"/>
      <c r="G27" s="207"/>
      <c r="H27" s="207"/>
      <c r="I27" s="207"/>
      <c r="J27" s="207"/>
      <c r="K27" s="207"/>
      <c r="L27" s="207"/>
      <c r="M27" s="207"/>
      <c r="N27" s="207"/>
    </row>
    <row r="28" spans="1:16" s="118" customFormat="1" ht="15" customHeight="1">
      <c r="A28" s="117"/>
      <c r="B28" s="207"/>
      <c r="C28" s="207"/>
      <c r="D28" s="207"/>
      <c r="E28" s="207"/>
      <c r="F28" s="207"/>
      <c r="G28" s="207"/>
      <c r="H28" s="207"/>
      <c r="I28" s="207"/>
      <c r="J28" s="207"/>
      <c r="K28" s="207"/>
      <c r="L28" s="207"/>
      <c r="M28" s="207"/>
      <c r="N28" s="207"/>
      <c r="P28" s="117"/>
    </row>
    <row r="29" spans="1:16" s="116" customFormat="1" ht="12.75" customHeight="1">
      <c r="A29" s="117"/>
    </row>
  </sheetData>
  <mergeCells count="10">
    <mergeCell ref="B26:N28"/>
    <mergeCell ref="B1:N1"/>
    <mergeCell ref="B5:N5"/>
    <mergeCell ref="B6:N6"/>
    <mergeCell ref="B8:N8"/>
    <mergeCell ref="B10:B11"/>
    <mergeCell ref="C10:C11"/>
    <mergeCell ref="D10:D11"/>
    <mergeCell ref="E10:M10"/>
    <mergeCell ref="N10:N11"/>
  </mergeCells>
  <printOptions horizontalCentered="1"/>
  <pageMargins left="0" right="0" top="0.55118110236220474" bottom="0" header="0.31496062992125984" footer="0.31496062992125984"/>
  <pageSetup paperSize="9" scale="59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3</vt:i4>
      </vt:variant>
      <vt:variant>
        <vt:lpstr>Įvardytieji diapazonai</vt:lpstr>
      </vt:variant>
      <vt:variant>
        <vt:i4>3</vt:i4>
      </vt:variant>
    </vt:vector>
  </HeadingPairs>
  <TitlesOfParts>
    <vt:vector size="6" baseType="lpstr">
      <vt:lpstr>Finansinės būklės</vt:lpstr>
      <vt:lpstr>Veiklos rezultatų</vt:lpstr>
      <vt:lpstr>Finansavimo sumos </vt:lpstr>
      <vt:lpstr>'Finansavimo sumos '!Print_Titles</vt:lpstr>
      <vt:lpstr>'Finansinės būklės'!Print_Titles</vt:lpstr>
      <vt:lpstr>'Veiklos rezultatų'!Print_Titles</vt:lpstr>
    </vt:vector>
  </TitlesOfParts>
  <Company>LR finansų ministerija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 VSAFAS pakeitimo projekto priedai</dc:title>
  <dc:creator>Anna Belych</dc:creator>
  <cp:lastModifiedBy>Erika Strakšė</cp:lastModifiedBy>
  <cp:lastPrinted>2023-05-05T05:58:15Z</cp:lastPrinted>
  <dcterms:created xsi:type="dcterms:W3CDTF">2009-07-20T14:30:53Z</dcterms:created>
  <dcterms:modified xsi:type="dcterms:W3CDTF">2023-05-05T05:59:25Z</dcterms:modified>
</cp:coreProperties>
</file>